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6월 외국인\"/>
    </mc:Choice>
  </mc:AlternateContent>
  <bookViews>
    <workbookView xWindow="0" yWindow="390" windowWidth="28800" windowHeight="1186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5" l="1"/>
  <c r="E9" i="5"/>
  <c r="E31" i="5" l="1"/>
  <c r="E7" i="5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AA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<sst xmlns="http://schemas.openxmlformats.org/spreadsheetml/2006/main" count="731" uniqueCount="294">
  <si>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</si>
  <si>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</si>
  <si>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</si>
  <si>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</si>
  <si>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</si>
  <si>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</si>
  <si>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</si>
  <si>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</si>
  <si>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</si>
  <si>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</si>
  <si>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</si>
  <si>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</si>
  <si>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</si>
  <si>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</si>
  <si>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</si>
  <si>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</si>
  <si>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</si>
  <si>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</si>
  <si>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</si>
  <si>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</si>
  <si>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</si>
  <si>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</si>
  <si>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</si>
  <si>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</si>
  <si>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</si>
  <si>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</si>
  <si>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</si>
  <si>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</si>
  <si>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</si>
  <si>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</si>
  <si>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</si>
  <si>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</si>
  <si>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</si>
  <si>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</si>
  <si>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</si>
  <si>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</si>
  <si>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</si>
  <si>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</si>
  <si>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</si>
  <si>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</si>
  <si>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</si>
  <si>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</si>
  <si>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</si>
  <si>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</si>
  <si>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</si>
  <si>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</si>
  <si>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</si>
  <si>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</si>
  <si>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</si>
  <si>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</si>
  <si>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</si>
  <si>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</si>
  <si>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</si>
  <si>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</si>
  <si>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</si>
  <si>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</si>
  <si>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</si>
  <si>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</si>
  <si>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</si>
  <si>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</si>
  <si>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</si>
  <si>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</si>
  <si>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</si>
  <si>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</si>
  <si>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</si>
  <si>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</si>
  <si>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</si>
  <si>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</si>
  <si>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</si>
  <si>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</si>
  <si>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</si>
  <si>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</si>
  <si>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</si>
  <si>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</si>
  <si>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</si>
  <si>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</si>
  <si>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</si>
  <si>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</si>
  <si>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</si>
  <si>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</si>
  <si>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</si>
  <si>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</si>
  <si>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</si>
  <si>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</si>
  <si>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</si>
  <si>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</si>
  <si>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</si>
  <si>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</si>
  <si>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</si>
  <si>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</si>
  <si>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</si>
  <si>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</si>
  <si>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</si>
  <si>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</si>
  <si>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</si>
  <si>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</si>
  <si>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</si>
  <si>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</si>
  <si>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</si>
  <si>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</si>
  <si>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</si>
  <si>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</si>
  <si>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</si>
  <si>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</si>
  <si>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</si>
  <si>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</si>
  <si>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</si>
  <si>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</si>
  <si>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</si>
  <si>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</si>
  <si>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</si>
  <si>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</si>
  <si>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</si>
  <si>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</si>
  <si>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</si>
  <si>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</si>
  <si>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</si>
  <si>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</si>
  <si>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</si>
  <si>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</si>
  <si>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</si>
  <si>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</si>
  <si>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</si>
  <si>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</si>
  <si>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</si>
  <si>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</si>
  <si>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</si>
  <si>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</si>
  <si>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0</t>
  </si>
  <si>
    <t>9</t>
  </si>
  <si>
    <t>3</t>
  </si>
  <si>
    <t>1</t>
  </si>
  <si>
    <t>64</t>
  </si>
  <si>
    <t>12</t>
  </si>
  <si>
    <t>33</t>
  </si>
  <si>
    <t>10</t>
  </si>
  <si>
    <t>28</t>
  </si>
  <si>
    <t>27</t>
  </si>
  <si>
    <t>52</t>
  </si>
  <si>
    <t>18</t>
  </si>
  <si>
    <t>23</t>
  </si>
  <si>
    <t>60</t>
  </si>
  <si>
    <t>31</t>
  </si>
  <si>
    <t>56</t>
  </si>
  <si>
    <t>22</t>
  </si>
  <si>
    <t>61</t>
  </si>
  <si>
    <t>37</t>
  </si>
  <si>
    <t>55</t>
  </si>
  <si>
    <t>-1</t>
  </si>
  <si>
    <t>47</t>
  </si>
  <si>
    <t>24</t>
  </si>
  <si>
    <t>16</t>
  </si>
  <si>
    <t>67</t>
  </si>
  <si>
    <t>17</t>
  </si>
  <si>
    <t>5,065</t>
  </si>
  <si>
    <t>34</t>
  </si>
  <si>
    <t>45</t>
  </si>
  <si>
    <t>11</t>
  </si>
  <si>
    <t>19</t>
  </si>
  <si>
    <t>29</t>
  </si>
  <si>
    <t>4</t>
  </si>
  <si>
    <t>14</t>
  </si>
  <si>
    <t>8</t>
  </si>
  <si>
    <t>7,637</t>
  </si>
  <si>
    <t>3,568</t>
  </si>
  <si>
    <t>4,801</t>
  </si>
  <si>
    <t>100</t>
  </si>
  <si>
    <t>66</t>
  </si>
  <si>
    <t>57</t>
  </si>
  <si>
    <t>62</t>
  </si>
  <si>
    <t>125</t>
  </si>
  <si>
    <t>77</t>
  </si>
  <si>
    <t>46</t>
  </si>
  <si>
    <t>-2</t>
  </si>
  <si>
    <t>68,370</t>
  </si>
  <si>
    <t>17,919</t>
  </si>
  <si>
    <t>2,911</t>
  </si>
  <si>
    <t>8,062</t>
  </si>
  <si>
    <t>7,277</t>
  </si>
  <si>
    <t>3,575</t>
  </si>
  <si>
    <t>11,123</t>
  </si>
  <si>
    <t>147,834</t>
  </si>
  <si>
    <t>36,401</t>
  </si>
  <si>
    <t>5,061</t>
  </si>
  <si>
    <t>17,538</t>
  </si>
  <si>
    <t>10,259</t>
  </si>
  <si>
    <t>15,115</t>
  </si>
  <si>
    <t>18,762</t>
  </si>
  <si>
    <t>9,550</t>
  </si>
  <si>
    <t>7,826</t>
  </si>
  <si>
    <t>26,251</t>
  </si>
  <si>
    <t>10,621</t>
  </si>
  <si>
    <t>110</t>
  </si>
  <si>
    <t>54</t>
  </si>
  <si>
    <t>78</t>
  </si>
  <si>
    <t>25</t>
  </si>
  <si>
    <t>105</t>
  </si>
  <si>
    <t>51</t>
  </si>
  <si>
    <t>65</t>
  </si>
  <si>
    <t>83</t>
  </si>
  <si>
    <t>59</t>
  </si>
  <si>
    <t>169</t>
  </si>
  <si>
    <t>42</t>
  </si>
  <si>
    <t>15</t>
  </si>
  <si>
    <t>68</t>
  </si>
  <si>
    <t>324</t>
  </si>
  <si>
    <t>129</t>
  </si>
  <si>
    <t>작성기준: 2026. 6. 30.기준</t>
    <phoneticPr fontId="2" type="noConversion"/>
  </si>
  <si>
    <t>작성기준: 2026. 6. 30.기준</t>
    <phoneticPr fontId="5" type="noConversion"/>
  </si>
  <si>
    <t>2026년 6월 타지역 전입자 현황</t>
    <phoneticPr fontId="5" type="noConversion"/>
  </si>
  <si>
    <t>2026년 6월 타지역 전출자 현황</t>
    <phoneticPr fontId="5" type="noConversion"/>
  </si>
  <si>
    <t>147,756</t>
  </si>
  <si>
    <t>77,387</t>
  </si>
  <si>
    <t>70,369</t>
  </si>
  <si>
    <t>36,396</t>
  </si>
  <si>
    <t>19,706</t>
  </si>
  <si>
    <t>16,690</t>
  </si>
  <si>
    <t>5,062</t>
  </si>
  <si>
    <t>2,789</t>
  </si>
  <si>
    <t>2,273</t>
  </si>
  <si>
    <t>17,513</t>
  </si>
  <si>
    <t>9,043</t>
  </si>
  <si>
    <t>8,470</t>
  </si>
  <si>
    <t>10,264</t>
  </si>
  <si>
    <t>5,436</t>
  </si>
  <si>
    <t>4,828</t>
  </si>
  <si>
    <t>15,101</t>
  </si>
  <si>
    <t>7,828</t>
  </si>
  <si>
    <t>7,273</t>
  </si>
  <si>
    <t>18,765</t>
  </si>
  <si>
    <t>9,215</t>
  </si>
  <si>
    <t>7,801</t>
  </si>
  <si>
    <t>3,985</t>
  </si>
  <si>
    <t>3,816</t>
  </si>
  <si>
    <t>26,260</t>
  </si>
  <si>
    <t>13,682</t>
  </si>
  <si>
    <t>12,578</t>
  </si>
  <si>
    <t>10,594</t>
  </si>
  <si>
    <t>5,368</t>
  </si>
  <si>
    <t>5,226</t>
  </si>
  <si>
    <t>68,433</t>
  </si>
  <si>
    <t>17,937</t>
  </si>
  <si>
    <t>2,920</t>
  </si>
  <si>
    <t>8,067</t>
  </si>
  <si>
    <t>5,079</t>
  </si>
  <si>
    <t>7,282</t>
  </si>
  <si>
    <t>7,638</t>
  </si>
  <si>
    <t>11,139</t>
  </si>
  <si>
    <t>4,803</t>
  </si>
  <si>
    <t>1,060</t>
  </si>
  <si>
    <t>268</t>
  </si>
  <si>
    <t>71</t>
  </si>
  <si>
    <t>107</t>
  </si>
  <si>
    <t>87</t>
  </si>
  <si>
    <t>144</t>
  </si>
  <si>
    <t>119</t>
  </si>
  <si>
    <t>184</t>
  </si>
  <si>
    <t>591</t>
  </si>
  <si>
    <t>158</t>
  </si>
  <si>
    <t>48</t>
  </si>
  <si>
    <t>101</t>
  </si>
  <si>
    <t>469</t>
  </si>
  <si>
    <t>39</t>
  </si>
  <si>
    <t>452</t>
  </si>
  <si>
    <t>90</t>
  </si>
  <si>
    <t>40</t>
  </si>
  <si>
    <t>212</t>
  </si>
  <si>
    <t>396</t>
  </si>
  <si>
    <t>114</t>
  </si>
  <si>
    <t>1,137</t>
  </si>
  <si>
    <t>269</t>
  </si>
  <si>
    <t>131</t>
  </si>
  <si>
    <t>160</t>
  </si>
  <si>
    <t>121</t>
  </si>
  <si>
    <t>632</t>
  </si>
  <si>
    <t>43</t>
  </si>
  <si>
    <t>89</t>
  </si>
  <si>
    <t>92</t>
  </si>
  <si>
    <t>505</t>
  </si>
  <si>
    <t>35</t>
  </si>
  <si>
    <t>99</t>
  </si>
  <si>
    <t>36</t>
  </si>
  <si>
    <t>309</t>
  </si>
  <si>
    <t>70</t>
  </si>
  <si>
    <t>376</t>
  </si>
  <si>
    <t>63</t>
  </si>
  <si>
    <t>-7</t>
  </si>
  <si>
    <t>-78</t>
  </si>
  <si>
    <t>-5</t>
  </si>
  <si>
    <t>-25</t>
  </si>
  <si>
    <t>-14</t>
  </si>
  <si>
    <t>-27</t>
  </si>
  <si>
    <t>-4</t>
  </si>
  <si>
    <t>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</si>
</sst>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0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5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17" fillId="2" borderId="71" xfId="4" applyFont="1" applyFill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  <xf numFmtId="0" fontId="24" fillId="2" borderId="71" xfId="4" applyFont="1" applyFill="1" applyBorder="1" applyAlignment="1">
      <alignment horizontal="center" vertical="center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17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G24" sqref="G24"/>
    </sheetView>
  </sheetViews>
  <sheetFormatPr defaultRowHeight="16.5" x14ac:dyDescent="0.3"/>
  <cols>
    <col min="1" max="1" width="17.25" customWidth="1"/>
    <col min="2" max="11" width="13.375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207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240</v>
      </c>
      <c r="C8" s="60" t="s">
        <v>211</v>
      </c>
      <c r="D8" s="60" t="s">
        <v>212</v>
      </c>
      <c r="E8" s="61" t="s">
        <v>213</v>
      </c>
      <c r="F8" s="30">
        <v>11172</v>
      </c>
      <c r="G8" s="31">
        <v>8966</v>
      </c>
      <c r="H8" s="31">
        <v>2206</v>
      </c>
      <c r="I8" s="32">
        <f t="shared" ref="I8:K8" si="0">SUM(I9:I17)</f>
        <v>158928</v>
      </c>
      <c r="J8" s="32">
        <f t="shared" si="0"/>
        <v>86353</v>
      </c>
      <c r="K8" s="33">
        <f t="shared" si="0"/>
        <v>72575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241</v>
      </c>
      <c r="C9" s="62" t="s">
        <v>214</v>
      </c>
      <c r="D9" s="62" t="s">
        <v>215</v>
      </c>
      <c r="E9" s="63" t="s">
        <v>216</v>
      </c>
      <c r="F9" s="34">
        <v>4785</v>
      </c>
      <c r="G9" s="35">
        <v>3959</v>
      </c>
      <c r="H9" s="36">
        <v>826</v>
      </c>
      <c r="I9" s="37">
        <f>SUM(J9:K9)</f>
        <v>41181</v>
      </c>
      <c r="J9" s="38">
        <f t="shared" ref="J9:K17" si="1">D9+G9</f>
        <v>23665</v>
      </c>
      <c r="K9" s="39">
        <f t="shared" si="1"/>
        <v>17516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242</v>
      </c>
      <c r="C10" s="62" t="s">
        <v>217</v>
      </c>
      <c r="D10" s="62" t="s">
        <v>218</v>
      </c>
      <c r="E10" s="63" t="s">
        <v>219</v>
      </c>
      <c r="F10" s="34">
        <v>407</v>
      </c>
      <c r="G10" s="35">
        <v>294</v>
      </c>
      <c r="H10" s="36">
        <v>113</v>
      </c>
      <c r="I10" s="37">
        <f t="shared" ref="I10:I17" si="2">SUM(J10:K10)</f>
        <v>5469</v>
      </c>
      <c r="J10" s="38">
        <f t="shared" si="1"/>
        <v>3083</v>
      </c>
      <c r="K10" s="39">
        <f t="shared" si="1"/>
        <v>2386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243</v>
      </c>
      <c r="C11" s="62" t="s">
        <v>220</v>
      </c>
      <c r="D11" s="62" t="s">
        <v>221</v>
      </c>
      <c r="E11" s="63" t="s">
        <v>222</v>
      </c>
      <c r="F11" s="34">
        <v>729</v>
      </c>
      <c r="G11" s="35">
        <v>469</v>
      </c>
      <c r="H11" s="36">
        <v>260</v>
      </c>
      <c r="I11" s="37">
        <f t="shared" si="2"/>
        <v>18242</v>
      </c>
      <c r="J11" s="38">
        <f t="shared" si="1"/>
        <v>9512</v>
      </c>
      <c r="K11" s="39">
        <f t="shared" si="1"/>
        <v>8730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244</v>
      </c>
      <c r="C12" s="62" t="s">
        <v>223</v>
      </c>
      <c r="D12" s="64" t="s">
        <v>224</v>
      </c>
      <c r="E12" s="65" t="s">
        <v>225</v>
      </c>
      <c r="F12" s="34">
        <v>467</v>
      </c>
      <c r="G12" s="35">
        <v>301</v>
      </c>
      <c r="H12" s="36">
        <v>166</v>
      </c>
      <c r="I12" s="37">
        <f t="shared" si="2"/>
        <v>10731</v>
      </c>
      <c r="J12" s="38">
        <f t="shared" si="1"/>
        <v>5737</v>
      </c>
      <c r="K12" s="39">
        <f t="shared" si="1"/>
        <v>4994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245</v>
      </c>
      <c r="C13" s="62" t="s">
        <v>226</v>
      </c>
      <c r="D13" s="62" t="s">
        <v>227</v>
      </c>
      <c r="E13" s="63" t="s">
        <v>228</v>
      </c>
      <c r="F13" s="34">
        <v>1732</v>
      </c>
      <c r="G13" s="35">
        <v>1546</v>
      </c>
      <c r="H13" s="36">
        <v>186</v>
      </c>
      <c r="I13" s="37">
        <f t="shared" si="2"/>
        <v>16833</v>
      </c>
      <c r="J13" s="38">
        <f t="shared" si="1"/>
        <v>9374</v>
      </c>
      <c r="K13" s="39">
        <f t="shared" si="1"/>
        <v>7459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246</v>
      </c>
      <c r="C14" s="62" t="s">
        <v>229</v>
      </c>
      <c r="D14" s="62" t="s">
        <v>188</v>
      </c>
      <c r="E14" s="63" t="s">
        <v>230</v>
      </c>
      <c r="F14" s="34">
        <v>950</v>
      </c>
      <c r="G14" s="35">
        <v>709</v>
      </c>
      <c r="H14" s="36">
        <v>241</v>
      </c>
      <c r="I14" s="37">
        <f t="shared" si="2"/>
        <v>19715</v>
      </c>
      <c r="J14" s="38">
        <f t="shared" si="1"/>
        <v>10259</v>
      </c>
      <c r="K14" s="39">
        <f t="shared" si="1"/>
        <v>9456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164</v>
      </c>
      <c r="C15" s="62" t="s">
        <v>231</v>
      </c>
      <c r="D15" s="62" t="s">
        <v>232</v>
      </c>
      <c r="E15" s="63" t="s">
        <v>233</v>
      </c>
      <c r="F15" s="34">
        <v>394</v>
      </c>
      <c r="G15" s="35">
        <v>290</v>
      </c>
      <c r="H15" s="36">
        <v>104</v>
      </c>
      <c r="I15" s="37">
        <f t="shared" si="2"/>
        <v>8195</v>
      </c>
      <c r="J15" s="38">
        <f t="shared" si="1"/>
        <v>4275</v>
      </c>
      <c r="K15" s="39">
        <f t="shared" si="1"/>
        <v>3920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247</v>
      </c>
      <c r="C16" s="62" t="s">
        <v>234</v>
      </c>
      <c r="D16" s="62" t="s">
        <v>235</v>
      </c>
      <c r="E16" s="63" t="s">
        <v>236</v>
      </c>
      <c r="F16" s="34">
        <v>1042</v>
      </c>
      <c r="G16" s="35">
        <v>811</v>
      </c>
      <c r="H16" s="36">
        <v>231</v>
      </c>
      <c r="I16" s="37">
        <f t="shared" si="2"/>
        <v>27302</v>
      </c>
      <c r="J16" s="38">
        <f t="shared" si="1"/>
        <v>14493</v>
      </c>
      <c r="K16" s="39">
        <f t="shared" si="1"/>
        <v>12809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248</v>
      </c>
      <c r="C17" s="66" t="s">
        <v>237</v>
      </c>
      <c r="D17" s="66" t="s">
        <v>238</v>
      </c>
      <c r="E17" s="67" t="s">
        <v>239</v>
      </c>
      <c r="F17" s="40">
        <v>666</v>
      </c>
      <c r="G17" s="41">
        <v>587</v>
      </c>
      <c r="H17" s="42">
        <v>79</v>
      </c>
      <c r="I17" s="43">
        <f t="shared" si="2"/>
        <v>11260</v>
      </c>
      <c r="J17" s="44">
        <f t="shared" si="1"/>
        <v>5955</v>
      </c>
      <c r="K17" s="45">
        <f t="shared" si="1"/>
        <v>5305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I29" sqref="I29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46" t="s">
        <v>207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44" t="s">
        <v>56</v>
      </c>
      <c r="B6" s="145"/>
      <c r="C6" s="145"/>
      <c r="D6" s="145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40" t="s">
        <v>28</v>
      </c>
      <c r="B7" s="141"/>
      <c r="C7" s="141"/>
      <c r="D7" s="142"/>
      <c r="E7" s="68" t="s">
        <v>174</v>
      </c>
      <c r="F7" s="68" t="s">
        <v>175</v>
      </c>
      <c r="G7" s="68" t="s">
        <v>176</v>
      </c>
      <c r="H7" s="68" t="s">
        <v>177</v>
      </c>
      <c r="I7" s="68" t="s">
        <v>154</v>
      </c>
      <c r="J7" s="68" t="s">
        <v>178</v>
      </c>
      <c r="K7" s="68" t="s">
        <v>163</v>
      </c>
      <c r="L7" s="68" t="s">
        <v>179</v>
      </c>
      <c r="M7" s="68" t="s">
        <v>180</v>
      </c>
      <c r="N7" s="69" t="s">
        <v>165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7" t="s">
        <v>29</v>
      </c>
      <c r="B8" s="148"/>
      <c r="C8" s="148"/>
      <c r="D8" s="149"/>
      <c r="E8" s="70" t="s">
        <v>181</v>
      </c>
      <c r="F8" s="71" t="s">
        <v>182</v>
      </c>
      <c r="G8" s="71" t="s">
        <v>183</v>
      </c>
      <c r="H8" s="71" t="s">
        <v>184</v>
      </c>
      <c r="I8" s="71" t="s">
        <v>185</v>
      </c>
      <c r="J8" s="71" t="s">
        <v>186</v>
      </c>
      <c r="K8" s="71" t="s">
        <v>187</v>
      </c>
      <c r="L8" s="71" t="s">
        <v>189</v>
      </c>
      <c r="M8" s="71" t="s">
        <v>190</v>
      </c>
      <c r="N8" s="72" t="s">
        <v>191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50" t="s">
        <v>30</v>
      </c>
      <c r="B9" s="151"/>
      <c r="C9" s="151"/>
      <c r="D9" s="152"/>
      <c r="E9" s="73" t="s">
        <v>205</v>
      </c>
      <c r="F9" s="74" t="s">
        <v>206</v>
      </c>
      <c r="G9" s="74" t="s">
        <v>137</v>
      </c>
      <c r="H9" s="74" t="s">
        <v>172</v>
      </c>
      <c r="I9" s="74" t="s">
        <v>144</v>
      </c>
      <c r="J9" s="74" t="s">
        <v>142</v>
      </c>
      <c r="K9" s="74" t="s">
        <v>136</v>
      </c>
      <c r="L9" s="74" t="s">
        <v>135</v>
      </c>
      <c r="M9" s="74" t="s">
        <v>158</v>
      </c>
      <c r="N9" s="75" t="s">
        <v>133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50" t="s">
        <v>31</v>
      </c>
      <c r="B10" s="151"/>
      <c r="C10" s="151"/>
      <c r="D10" s="152"/>
      <c r="E10" s="73" t="s">
        <v>169</v>
      </c>
      <c r="F10" s="74" t="s">
        <v>161</v>
      </c>
      <c r="G10" s="74" t="s">
        <v>130</v>
      </c>
      <c r="H10" s="74" t="s">
        <v>130</v>
      </c>
      <c r="I10" s="74" t="s">
        <v>123</v>
      </c>
      <c r="J10" s="74" t="s">
        <v>124</v>
      </c>
      <c r="K10" s="74" t="s">
        <v>129</v>
      </c>
      <c r="L10" s="74" t="s">
        <v>130</v>
      </c>
      <c r="M10" s="74" t="s">
        <v>151</v>
      </c>
      <c r="N10" s="7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3" t="s">
        <v>32</v>
      </c>
      <c r="B11" s="156" t="s">
        <v>33</v>
      </c>
      <c r="C11" s="159" t="s">
        <v>1</v>
      </c>
      <c r="D11" s="152"/>
      <c r="E11" s="76" t="s">
        <v>249</v>
      </c>
      <c r="F11" s="74" t="s">
        <v>250</v>
      </c>
      <c r="G11" s="74" t="s">
        <v>251</v>
      </c>
      <c r="H11" s="74" t="s">
        <v>252</v>
      </c>
      <c r="I11" s="74" t="s">
        <v>253</v>
      </c>
      <c r="J11" s="74" t="s">
        <v>254</v>
      </c>
      <c r="K11" s="74" t="s">
        <v>255</v>
      </c>
      <c r="L11" s="74" t="s">
        <v>155</v>
      </c>
      <c r="M11" s="74" t="s">
        <v>256</v>
      </c>
      <c r="N11" s="75" t="s">
        <v>172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4"/>
      <c r="B12" s="157"/>
      <c r="C12" s="159" t="s">
        <v>34</v>
      </c>
      <c r="D12" s="152"/>
      <c r="E12" s="73" t="s">
        <v>257</v>
      </c>
      <c r="F12" s="74" t="s">
        <v>258</v>
      </c>
      <c r="G12" s="74" t="s">
        <v>202</v>
      </c>
      <c r="H12" s="74" t="s">
        <v>147</v>
      </c>
      <c r="I12" s="74" t="s">
        <v>259</v>
      </c>
      <c r="J12" s="74" t="s">
        <v>171</v>
      </c>
      <c r="K12" s="74" t="s">
        <v>198</v>
      </c>
      <c r="L12" s="74" t="s">
        <v>139</v>
      </c>
      <c r="M12" s="74" t="s">
        <v>260</v>
      </c>
      <c r="N12" s="75" t="s">
        <v>137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4"/>
      <c r="B13" s="157"/>
      <c r="C13" s="159" t="s">
        <v>35</v>
      </c>
      <c r="D13" s="152"/>
      <c r="E13" s="73" t="s">
        <v>261</v>
      </c>
      <c r="F13" s="74" t="s">
        <v>192</v>
      </c>
      <c r="G13" s="74" t="s">
        <v>159</v>
      </c>
      <c r="H13" s="74" t="s">
        <v>138</v>
      </c>
      <c r="I13" s="74" t="s">
        <v>262</v>
      </c>
      <c r="J13" s="74" t="s">
        <v>152</v>
      </c>
      <c r="K13" s="74" t="s">
        <v>193</v>
      </c>
      <c r="L13" s="74" t="s">
        <v>151</v>
      </c>
      <c r="M13" s="74" t="s">
        <v>199</v>
      </c>
      <c r="N13" s="75" t="s">
        <v>158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4"/>
      <c r="B14" s="157"/>
      <c r="C14" s="160" t="s">
        <v>36</v>
      </c>
      <c r="D14" s="82" t="s">
        <v>37</v>
      </c>
      <c r="E14" s="73" t="s">
        <v>263</v>
      </c>
      <c r="F14" s="74" t="s">
        <v>264</v>
      </c>
      <c r="G14" s="74" t="s">
        <v>265</v>
      </c>
      <c r="H14" s="74" t="s">
        <v>197</v>
      </c>
      <c r="I14" s="74" t="s">
        <v>149</v>
      </c>
      <c r="J14" s="74" t="s">
        <v>141</v>
      </c>
      <c r="K14" s="74" t="s">
        <v>145</v>
      </c>
      <c r="L14" s="74" t="s">
        <v>139</v>
      </c>
      <c r="M14" s="74" t="s">
        <v>204</v>
      </c>
      <c r="N14" s="75" t="s">
        <v>153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4"/>
      <c r="B15" s="157"/>
      <c r="C15" s="161"/>
      <c r="D15" s="82" t="s">
        <v>38</v>
      </c>
      <c r="E15" s="73" t="s">
        <v>266</v>
      </c>
      <c r="F15" s="74" t="s">
        <v>132</v>
      </c>
      <c r="G15" s="74" t="s">
        <v>133</v>
      </c>
      <c r="H15" s="74" t="s">
        <v>121</v>
      </c>
      <c r="I15" s="74" t="s">
        <v>127</v>
      </c>
      <c r="J15" s="74" t="s">
        <v>195</v>
      </c>
      <c r="K15" s="74" t="s">
        <v>151</v>
      </c>
      <c r="L15" s="74" t="s">
        <v>160</v>
      </c>
      <c r="M15" s="74" t="s">
        <v>134</v>
      </c>
      <c r="N15" s="75" t="s">
        <v>133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4"/>
      <c r="B16" s="158"/>
      <c r="C16" s="162" t="s">
        <v>39</v>
      </c>
      <c r="D16" s="163"/>
      <c r="E16" s="73" t="s">
        <v>267</v>
      </c>
      <c r="F16" s="74" t="s">
        <v>268</v>
      </c>
      <c r="G16" s="74" t="s">
        <v>158</v>
      </c>
      <c r="H16" s="74" t="s">
        <v>120</v>
      </c>
      <c r="I16" s="74" t="s">
        <v>127</v>
      </c>
      <c r="J16" s="74" t="s">
        <v>200</v>
      </c>
      <c r="K16" s="74" t="s">
        <v>202</v>
      </c>
      <c r="L16" s="74" t="s">
        <v>133</v>
      </c>
      <c r="M16" s="74" t="s">
        <v>199</v>
      </c>
      <c r="N16" s="75" t="s">
        <v>153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4"/>
      <c r="B17" s="159" t="s">
        <v>40</v>
      </c>
      <c r="C17" s="151"/>
      <c r="D17" s="152"/>
      <c r="E17" s="73" t="s">
        <v>128</v>
      </c>
      <c r="F17" s="74" t="s">
        <v>128</v>
      </c>
      <c r="G17" s="74" t="s">
        <v>128</v>
      </c>
      <c r="H17" s="74" t="s">
        <v>128</v>
      </c>
      <c r="I17" s="74" t="s">
        <v>128</v>
      </c>
      <c r="J17" s="74" t="s">
        <v>128</v>
      </c>
      <c r="K17" s="74" t="s">
        <v>128</v>
      </c>
      <c r="L17" s="74" t="s">
        <v>128</v>
      </c>
      <c r="M17" s="74" t="s">
        <v>128</v>
      </c>
      <c r="N17" s="75" t="s">
        <v>128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4"/>
      <c r="B18" s="159" t="s">
        <v>41</v>
      </c>
      <c r="C18" s="151"/>
      <c r="D18" s="152"/>
      <c r="E18" s="73" t="s">
        <v>168</v>
      </c>
      <c r="F18" s="74" t="s">
        <v>161</v>
      </c>
      <c r="G18" s="74" t="s">
        <v>128</v>
      </c>
      <c r="H18" s="74" t="s">
        <v>124</v>
      </c>
      <c r="I18" s="74" t="s">
        <v>123</v>
      </c>
      <c r="J18" s="74" t="s">
        <v>126</v>
      </c>
      <c r="K18" s="74" t="s">
        <v>162</v>
      </c>
      <c r="L18" s="74" t="s">
        <v>131</v>
      </c>
      <c r="M18" s="74" t="s">
        <v>158</v>
      </c>
      <c r="N18" s="75" t="s">
        <v>123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4"/>
      <c r="B19" s="159" t="s">
        <v>42</v>
      </c>
      <c r="C19" s="151"/>
      <c r="D19" s="152"/>
      <c r="E19" s="73" t="s">
        <v>126</v>
      </c>
      <c r="F19" s="74" t="s">
        <v>123</v>
      </c>
      <c r="G19" s="74" t="s">
        <v>128</v>
      </c>
      <c r="H19" s="74" t="s">
        <v>123</v>
      </c>
      <c r="I19" s="74" t="s">
        <v>123</v>
      </c>
      <c r="J19" s="74" t="s">
        <v>128</v>
      </c>
      <c r="K19" s="74" t="s">
        <v>128</v>
      </c>
      <c r="L19" s="74" t="s">
        <v>128</v>
      </c>
      <c r="M19" s="74" t="s">
        <v>128</v>
      </c>
      <c r="N19" s="75" t="s">
        <v>128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4"/>
      <c r="B20" s="159" t="s">
        <v>43</v>
      </c>
      <c r="C20" s="151"/>
      <c r="D20" s="152"/>
      <c r="E20" s="73" t="s">
        <v>128</v>
      </c>
      <c r="F20" s="74" t="s">
        <v>128</v>
      </c>
      <c r="G20" s="74" t="s">
        <v>128</v>
      </c>
      <c r="H20" s="74" t="s">
        <v>128</v>
      </c>
      <c r="I20" s="74" t="s">
        <v>128</v>
      </c>
      <c r="J20" s="74" t="s">
        <v>128</v>
      </c>
      <c r="K20" s="74" t="s">
        <v>128</v>
      </c>
      <c r="L20" s="74" t="s">
        <v>128</v>
      </c>
      <c r="M20" s="74" t="s">
        <v>128</v>
      </c>
      <c r="N20" s="75" t="s">
        <v>128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5"/>
      <c r="B21" s="159" t="s">
        <v>44</v>
      </c>
      <c r="C21" s="151"/>
      <c r="D21" s="152"/>
      <c r="E21" s="73" t="s">
        <v>128</v>
      </c>
      <c r="F21" s="74" t="s">
        <v>128</v>
      </c>
      <c r="G21" s="74" t="s">
        <v>128</v>
      </c>
      <c r="H21" s="74" t="s">
        <v>128</v>
      </c>
      <c r="I21" s="74" t="s">
        <v>128</v>
      </c>
      <c r="J21" s="74" t="s">
        <v>128</v>
      </c>
      <c r="K21" s="74" t="s">
        <v>128</v>
      </c>
      <c r="L21" s="74" t="s">
        <v>128</v>
      </c>
      <c r="M21" s="74" t="s">
        <v>128</v>
      </c>
      <c r="N21" s="75" t="s">
        <v>128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3" t="s">
        <v>45</v>
      </c>
      <c r="B22" s="156" t="s">
        <v>46</v>
      </c>
      <c r="C22" s="159" t="s">
        <v>1</v>
      </c>
      <c r="D22" s="152"/>
      <c r="E22" s="76" t="s">
        <v>269</v>
      </c>
      <c r="F22" s="74" t="s">
        <v>270</v>
      </c>
      <c r="G22" s="74" t="s">
        <v>152</v>
      </c>
      <c r="H22" s="74" t="s">
        <v>271</v>
      </c>
      <c r="I22" s="74" t="s">
        <v>194</v>
      </c>
      <c r="J22" s="74" t="s">
        <v>272</v>
      </c>
      <c r="K22" s="74" t="s">
        <v>273</v>
      </c>
      <c r="L22" s="74" t="s">
        <v>143</v>
      </c>
      <c r="M22" s="74" t="s">
        <v>256</v>
      </c>
      <c r="N22" s="75" t="s">
        <v>251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4"/>
      <c r="B23" s="157"/>
      <c r="C23" s="159" t="s">
        <v>34</v>
      </c>
      <c r="D23" s="152"/>
      <c r="E23" s="73" t="s">
        <v>274</v>
      </c>
      <c r="F23" s="74" t="s">
        <v>201</v>
      </c>
      <c r="G23" s="74" t="s">
        <v>146</v>
      </c>
      <c r="H23" s="74" t="s">
        <v>198</v>
      </c>
      <c r="I23" s="74" t="s">
        <v>275</v>
      </c>
      <c r="J23" s="74" t="s">
        <v>276</v>
      </c>
      <c r="K23" s="74" t="s">
        <v>167</v>
      </c>
      <c r="L23" s="74" t="s">
        <v>142</v>
      </c>
      <c r="M23" s="74" t="s">
        <v>277</v>
      </c>
      <c r="N23" s="75" t="s">
        <v>265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4"/>
      <c r="B24" s="157"/>
      <c r="C24" s="159" t="s">
        <v>35</v>
      </c>
      <c r="D24" s="152"/>
      <c r="E24" s="73" t="s">
        <v>278</v>
      </c>
      <c r="F24" s="74" t="s">
        <v>166</v>
      </c>
      <c r="G24" s="74" t="s">
        <v>120</v>
      </c>
      <c r="H24" s="74" t="s">
        <v>167</v>
      </c>
      <c r="I24" s="74" t="s">
        <v>279</v>
      </c>
      <c r="J24" s="74" t="s">
        <v>251</v>
      </c>
      <c r="K24" s="74" t="s">
        <v>147</v>
      </c>
      <c r="L24" s="74" t="s">
        <v>195</v>
      </c>
      <c r="M24" s="74" t="s">
        <v>277</v>
      </c>
      <c r="N24" s="75" t="s">
        <v>142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4"/>
      <c r="B25" s="157"/>
      <c r="C25" s="160" t="s">
        <v>36</v>
      </c>
      <c r="D25" s="82" t="s">
        <v>37</v>
      </c>
      <c r="E25" s="73" t="s">
        <v>263</v>
      </c>
      <c r="F25" s="74" t="s">
        <v>280</v>
      </c>
      <c r="G25" s="74" t="s">
        <v>281</v>
      </c>
      <c r="H25" s="74" t="s">
        <v>145</v>
      </c>
      <c r="I25" s="74" t="s">
        <v>197</v>
      </c>
      <c r="J25" s="74" t="s">
        <v>168</v>
      </c>
      <c r="K25" s="74" t="s">
        <v>275</v>
      </c>
      <c r="L25" s="74" t="s">
        <v>140</v>
      </c>
      <c r="M25" s="74" t="s">
        <v>200</v>
      </c>
      <c r="N25" s="75" t="s">
        <v>140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4"/>
      <c r="B26" s="157"/>
      <c r="C26" s="161"/>
      <c r="D26" s="82" t="s">
        <v>38</v>
      </c>
      <c r="E26" s="73" t="s">
        <v>282</v>
      </c>
      <c r="F26" s="74" t="s">
        <v>198</v>
      </c>
      <c r="G26" s="74" t="s">
        <v>203</v>
      </c>
      <c r="H26" s="74" t="s">
        <v>142</v>
      </c>
      <c r="I26" s="74" t="s">
        <v>157</v>
      </c>
      <c r="J26" s="74" t="s">
        <v>149</v>
      </c>
      <c r="K26" s="74" t="s">
        <v>262</v>
      </c>
      <c r="L26" s="74" t="s">
        <v>129</v>
      </c>
      <c r="M26" s="74" t="s">
        <v>283</v>
      </c>
      <c r="N26" s="75" t="s">
        <v>144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4"/>
      <c r="B27" s="158"/>
      <c r="C27" s="159" t="s">
        <v>39</v>
      </c>
      <c r="D27" s="152"/>
      <c r="E27" s="73" t="s">
        <v>284</v>
      </c>
      <c r="F27" s="74" t="s">
        <v>196</v>
      </c>
      <c r="G27" s="74" t="s">
        <v>151</v>
      </c>
      <c r="H27" s="74" t="s">
        <v>262</v>
      </c>
      <c r="I27" s="74" t="s">
        <v>151</v>
      </c>
      <c r="J27" s="74" t="s">
        <v>143</v>
      </c>
      <c r="K27" s="74" t="s">
        <v>262</v>
      </c>
      <c r="L27" s="74" t="s">
        <v>150</v>
      </c>
      <c r="M27" s="74" t="s">
        <v>147</v>
      </c>
      <c r="N27" s="75" t="s">
        <v>121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4"/>
      <c r="B28" s="159" t="s">
        <v>47</v>
      </c>
      <c r="C28" s="151"/>
      <c r="D28" s="152"/>
      <c r="E28" s="73" t="s">
        <v>141</v>
      </c>
      <c r="F28" s="74" t="s">
        <v>139</v>
      </c>
      <c r="G28" s="74" t="s">
        <v>130</v>
      </c>
      <c r="H28" s="74" t="s">
        <v>162</v>
      </c>
      <c r="I28" s="74" t="s">
        <v>162</v>
      </c>
      <c r="J28" s="74" t="s">
        <v>160</v>
      </c>
      <c r="K28" s="74" t="s">
        <v>130</v>
      </c>
      <c r="L28" s="74" t="s">
        <v>160</v>
      </c>
      <c r="M28" s="74" t="s">
        <v>162</v>
      </c>
      <c r="N28" s="75" t="s">
        <v>160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4"/>
      <c r="B29" s="159" t="s">
        <v>48</v>
      </c>
      <c r="C29" s="151"/>
      <c r="D29" s="152"/>
      <c r="E29" s="73" t="s">
        <v>160</v>
      </c>
      <c r="F29" s="74" t="s">
        <v>123</v>
      </c>
      <c r="G29" s="74" t="s">
        <v>128</v>
      </c>
      <c r="H29" s="74" t="s">
        <v>128</v>
      </c>
      <c r="I29" s="74" t="s">
        <v>128</v>
      </c>
      <c r="J29" s="74" t="s">
        <v>128</v>
      </c>
      <c r="K29" s="74" t="s">
        <v>128</v>
      </c>
      <c r="L29" s="74" t="s">
        <v>128</v>
      </c>
      <c r="M29" s="74" t="s">
        <v>123</v>
      </c>
      <c r="N29" s="75" t="s">
        <v>128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4"/>
      <c r="B30" s="159" t="s">
        <v>43</v>
      </c>
      <c r="C30" s="151"/>
      <c r="D30" s="152"/>
      <c r="E30" s="73" t="s">
        <v>128</v>
      </c>
      <c r="F30" s="74" t="s">
        <v>128</v>
      </c>
      <c r="G30" s="74" t="s">
        <v>128</v>
      </c>
      <c r="H30" s="74" t="s">
        <v>128</v>
      </c>
      <c r="I30" s="74" t="s">
        <v>128</v>
      </c>
      <c r="J30" s="74" t="s">
        <v>128</v>
      </c>
      <c r="K30" s="74" t="s">
        <v>128</v>
      </c>
      <c r="L30" s="74" t="s">
        <v>128</v>
      </c>
      <c r="M30" s="74" t="s">
        <v>128</v>
      </c>
      <c r="N30" s="75" t="s">
        <v>128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5"/>
      <c r="B31" s="159" t="s">
        <v>44</v>
      </c>
      <c r="C31" s="151"/>
      <c r="D31" s="152"/>
      <c r="E31" s="73" t="s">
        <v>128</v>
      </c>
      <c r="F31" s="74" t="s">
        <v>128</v>
      </c>
      <c r="G31" s="74" t="s">
        <v>128</v>
      </c>
      <c r="H31" s="74" t="s">
        <v>128</v>
      </c>
      <c r="I31" s="74" t="s">
        <v>128</v>
      </c>
      <c r="J31" s="74" t="s">
        <v>128</v>
      </c>
      <c r="K31" s="74" t="s">
        <v>128</v>
      </c>
      <c r="L31" s="74" t="s">
        <v>128</v>
      </c>
      <c r="M31" s="74" t="s">
        <v>128</v>
      </c>
      <c r="N31" s="75" t="s">
        <v>128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50" t="s">
        <v>49</v>
      </c>
      <c r="B32" s="151"/>
      <c r="C32" s="151"/>
      <c r="D32" s="152"/>
      <c r="E32" s="73" t="s">
        <v>285</v>
      </c>
      <c r="F32" s="74" t="s">
        <v>139</v>
      </c>
      <c r="G32" s="74" t="s">
        <v>129</v>
      </c>
      <c r="H32" s="74" t="s">
        <v>124</v>
      </c>
      <c r="I32" s="74" t="s">
        <v>161</v>
      </c>
      <c r="J32" s="74" t="s">
        <v>124</v>
      </c>
      <c r="K32" s="74" t="s">
        <v>131</v>
      </c>
      <c r="L32" s="74" t="s">
        <v>286</v>
      </c>
      <c r="M32" s="74" t="s">
        <v>151</v>
      </c>
      <c r="N32" s="75" t="s">
        <v>123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50" t="s">
        <v>50</v>
      </c>
      <c r="B33" s="151"/>
      <c r="C33" s="151"/>
      <c r="D33" s="152"/>
      <c r="E33" s="73" t="s">
        <v>287</v>
      </c>
      <c r="F33" s="74" t="s">
        <v>288</v>
      </c>
      <c r="G33" s="74" t="s">
        <v>131</v>
      </c>
      <c r="H33" s="74" t="s">
        <v>289</v>
      </c>
      <c r="I33" s="74" t="s">
        <v>124</v>
      </c>
      <c r="J33" s="74" t="s">
        <v>290</v>
      </c>
      <c r="K33" s="74" t="s">
        <v>130</v>
      </c>
      <c r="L33" s="74" t="s">
        <v>289</v>
      </c>
      <c r="M33" s="74" t="s">
        <v>129</v>
      </c>
      <c r="N33" s="75" t="s">
        <v>291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50" t="s">
        <v>51</v>
      </c>
      <c r="B34" s="151"/>
      <c r="C34" s="151"/>
      <c r="D34" s="152"/>
      <c r="E34" s="73" t="s">
        <v>173</v>
      </c>
      <c r="F34" s="74" t="s">
        <v>292</v>
      </c>
      <c r="G34" s="74" t="s">
        <v>148</v>
      </c>
      <c r="H34" s="74" t="s">
        <v>148</v>
      </c>
      <c r="I34" s="74" t="s">
        <v>128</v>
      </c>
      <c r="J34" s="74" t="s">
        <v>148</v>
      </c>
      <c r="K34" s="74" t="s">
        <v>128</v>
      </c>
      <c r="L34" s="74" t="s">
        <v>128</v>
      </c>
      <c r="M34" s="74" t="s">
        <v>160</v>
      </c>
      <c r="N34" s="75" t="s">
        <v>131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67" t="s">
        <v>52</v>
      </c>
      <c r="B35" s="168"/>
      <c r="C35" s="168"/>
      <c r="D35" s="169"/>
      <c r="E35" s="68" t="s">
        <v>240</v>
      </c>
      <c r="F35" s="71" t="s">
        <v>241</v>
      </c>
      <c r="G35" s="71" t="s">
        <v>242</v>
      </c>
      <c r="H35" s="71" t="s">
        <v>243</v>
      </c>
      <c r="I35" s="71" t="s">
        <v>244</v>
      </c>
      <c r="J35" s="71" t="s">
        <v>245</v>
      </c>
      <c r="K35" s="71" t="s">
        <v>246</v>
      </c>
      <c r="L35" s="71" t="s">
        <v>164</v>
      </c>
      <c r="M35" s="71" t="s">
        <v>247</v>
      </c>
      <c r="N35" s="72" t="s">
        <v>248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7" t="s">
        <v>53</v>
      </c>
      <c r="B36" s="148"/>
      <c r="C36" s="148"/>
      <c r="D36" s="149"/>
      <c r="E36" s="70" t="s">
        <v>211</v>
      </c>
      <c r="F36" s="77" t="s">
        <v>214</v>
      </c>
      <c r="G36" s="71" t="s">
        <v>217</v>
      </c>
      <c r="H36" s="71" t="s">
        <v>220</v>
      </c>
      <c r="I36" s="71" t="s">
        <v>223</v>
      </c>
      <c r="J36" s="71" t="s">
        <v>226</v>
      </c>
      <c r="K36" s="71" t="s">
        <v>229</v>
      </c>
      <c r="L36" s="71" t="s">
        <v>231</v>
      </c>
      <c r="M36" s="71" t="s">
        <v>234</v>
      </c>
      <c r="N36" s="72" t="s">
        <v>237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50" t="s">
        <v>54</v>
      </c>
      <c r="B37" s="151"/>
      <c r="C37" s="151"/>
      <c r="D37" s="152"/>
      <c r="E37" s="73" t="s">
        <v>293</v>
      </c>
      <c r="F37" s="74" t="s">
        <v>170</v>
      </c>
      <c r="G37" s="74" t="s">
        <v>121</v>
      </c>
      <c r="H37" s="74" t="s">
        <v>156</v>
      </c>
      <c r="I37" s="74" t="s">
        <v>144</v>
      </c>
      <c r="J37" s="74" t="s">
        <v>120</v>
      </c>
      <c r="K37" s="74" t="s">
        <v>136</v>
      </c>
      <c r="L37" s="74" t="s">
        <v>135</v>
      </c>
      <c r="M37" s="74" t="s">
        <v>140</v>
      </c>
      <c r="N37" s="75" t="s">
        <v>122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64" t="s">
        <v>55</v>
      </c>
      <c r="B38" s="165"/>
      <c r="C38" s="165"/>
      <c r="D38" s="166"/>
      <c r="E38" s="78" t="s">
        <v>169</v>
      </c>
      <c r="F38" s="79" t="s">
        <v>161</v>
      </c>
      <c r="G38" s="79" t="s">
        <v>130</v>
      </c>
      <c r="H38" s="79" t="s">
        <v>160</v>
      </c>
      <c r="I38" s="79" t="s">
        <v>130</v>
      </c>
      <c r="J38" s="79" t="s">
        <v>124</v>
      </c>
      <c r="K38" s="79" t="s">
        <v>162</v>
      </c>
      <c r="L38" s="79" t="s">
        <v>130</v>
      </c>
      <c r="M38" s="79" t="s">
        <v>203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38:D38"/>
    <mergeCell ref="A32:D32"/>
    <mergeCell ref="A33:D33"/>
    <mergeCell ref="A34:D34"/>
    <mergeCell ref="A35:D35"/>
    <mergeCell ref="A36:D36"/>
    <mergeCell ref="A37:D37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7:D7"/>
    <mergeCell ref="A2:N2"/>
    <mergeCell ref="A4:D4"/>
    <mergeCell ref="A6:D6"/>
    <mergeCell ref="A5:N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F13" sqref="F13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43"/>
      <c r="D2" s="143"/>
      <c r="E2" s="14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208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-5.2761881569868903E-4</v>
      </c>
      <c r="C8" s="57" t="s">
        <v>181</v>
      </c>
      <c r="D8" s="57" t="s">
        <v>211</v>
      </c>
      <c r="E8" s="49">
        <f>D8-C8</f>
        <v>-78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-1.3735886376747892E-4</v>
      </c>
      <c r="C9" s="58" t="s">
        <v>182</v>
      </c>
      <c r="D9" s="58" t="s">
        <v>214</v>
      </c>
      <c r="E9" s="50">
        <f t="shared" ref="E9:E17" si="0">D9-C9</f>
        <v>-5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1.9758940920766647E-4</v>
      </c>
      <c r="C10" s="58" t="s">
        <v>183</v>
      </c>
      <c r="D10" s="58" t="s">
        <v>217</v>
      </c>
      <c r="E10" s="50">
        <f t="shared" si="0"/>
        <v>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-1.4254761090204129E-3</v>
      </c>
      <c r="C11" s="58" t="s">
        <v>184</v>
      </c>
      <c r="D11" s="58" t="s">
        <v>220</v>
      </c>
      <c r="E11" s="50">
        <f t="shared" si="0"/>
        <v>-25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4.8737693732332587E-4</v>
      </c>
      <c r="C12" s="58" t="s">
        <v>185</v>
      </c>
      <c r="D12" s="58" t="s">
        <v>223</v>
      </c>
      <c r="E12" s="50">
        <f t="shared" si="0"/>
        <v>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-9.2623221964935494E-4</v>
      </c>
      <c r="C13" s="58" t="s">
        <v>186</v>
      </c>
      <c r="D13" s="58" t="s">
        <v>226</v>
      </c>
      <c r="E13" s="50">
        <f t="shared" si="0"/>
        <v>-14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1.5989766549408379E-4</v>
      </c>
      <c r="C14" s="58" t="s">
        <v>187</v>
      </c>
      <c r="D14" s="58" t="s">
        <v>229</v>
      </c>
      <c r="E14" s="50">
        <f t="shared" si="0"/>
        <v>3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-3.1944799386659853E-3</v>
      </c>
      <c r="C15" s="58" t="s">
        <v>189</v>
      </c>
      <c r="D15" s="58" t="s">
        <v>231</v>
      </c>
      <c r="E15" s="50">
        <f t="shared" si="0"/>
        <v>-25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3.4284408213020457E-4</v>
      </c>
      <c r="C16" s="58" t="s">
        <v>190</v>
      </c>
      <c r="D16" s="58" t="s">
        <v>234</v>
      </c>
      <c r="E16" s="50">
        <f t="shared" si="0"/>
        <v>9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-2.5421335090857733E-3</v>
      </c>
      <c r="C17" s="59" t="s">
        <v>191</v>
      </c>
      <c r="D17" s="59" t="s">
        <v>237</v>
      </c>
      <c r="E17" s="51">
        <f t="shared" si="0"/>
        <v>-27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I11" sqref="I11"/>
    </sheetView>
  </sheetViews>
  <sheetFormatPr defaultRowHeight="16.5" x14ac:dyDescent="0.3"/>
  <cols>
    <col min="16" max="17" width="9" customWidth="1"/>
  </cols>
  <sheetData>
    <row r="2" spans="1:37" ht="25.5" x14ac:dyDescent="0.3">
      <c r="A2" s="179" t="s">
        <v>209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</row>
    <row r="3" spans="1:37" ht="26.25" customHeight="1" thickBot="1" x14ac:dyDescent="0.35">
      <c r="A3" s="176" t="s">
        <v>207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1" t="s">
        <v>73</v>
      </c>
      <c r="E4" s="181"/>
      <c r="F4" s="181" t="s">
        <v>74</v>
      </c>
      <c r="G4" s="181"/>
      <c r="H4" s="181" t="s">
        <v>75</v>
      </c>
      <c r="I4" s="181"/>
      <c r="J4" s="181" t="s">
        <v>76</v>
      </c>
      <c r="K4" s="181"/>
      <c r="L4" s="185" t="s">
        <v>77</v>
      </c>
      <c r="M4" s="185"/>
      <c r="N4" s="181" t="s">
        <v>78</v>
      </c>
      <c r="O4" s="181"/>
      <c r="P4" s="186" t="s">
        <v>79</v>
      </c>
      <c r="Q4" s="187"/>
      <c r="R4" s="180" t="s">
        <v>80</v>
      </c>
      <c r="S4" s="180"/>
      <c r="T4" s="181" t="s">
        <v>81</v>
      </c>
      <c r="U4" s="181"/>
      <c r="V4" s="181" t="s">
        <v>118</v>
      </c>
      <c r="W4" s="181"/>
      <c r="X4" s="181" t="s">
        <v>82</v>
      </c>
      <c r="Y4" s="181"/>
      <c r="Z4" s="181" t="s">
        <v>83</v>
      </c>
      <c r="AA4" s="181"/>
      <c r="AB4" s="181" t="s">
        <v>119</v>
      </c>
      <c r="AC4" s="181"/>
      <c r="AD4" s="181" t="s">
        <v>85</v>
      </c>
      <c r="AE4" s="181"/>
      <c r="AF4" s="181" t="s">
        <v>86</v>
      </c>
      <c r="AG4" s="181"/>
      <c r="AH4" s="181" t="s">
        <v>87</v>
      </c>
      <c r="AI4" s="181"/>
      <c r="AJ4" s="181" t="s">
        <v>88</v>
      </c>
      <c r="AK4" s="182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608</v>
      </c>
      <c r="C6" s="89">
        <f>SUM(C7:C13)</f>
        <v>4359</v>
      </c>
      <c r="D6" s="89">
        <f>SUM(D7:D13)</f>
        <v>34</v>
      </c>
      <c r="E6" s="89">
        <f>SUM(D6+E16)</f>
        <v>249</v>
      </c>
      <c r="F6" s="89">
        <f>SUM(F7:F13)</f>
        <v>85</v>
      </c>
      <c r="G6" s="89">
        <f>SUM(F6+G16)</f>
        <v>632</v>
      </c>
      <c r="H6" s="89">
        <f t="shared" ref="H6" si="0">SUM(H7:H13)</f>
        <v>34</v>
      </c>
      <c r="I6" s="89">
        <f>SUM(H6+I16)</f>
        <v>219</v>
      </c>
      <c r="J6" s="89">
        <f t="shared" ref="J6" si="1">SUM(J7:J13)</f>
        <v>10</v>
      </c>
      <c r="K6" s="89">
        <f t="shared" ref="K6" si="2">SUM(J6+K16)</f>
        <v>74</v>
      </c>
      <c r="L6" s="89">
        <f t="shared" ref="L6" si="3">SUM(L7:L13)</f>
        <v>4</v>
      </c>
      <c r="M6" s="89">
        <f t="shared" ref="M6" si="4">SUM(L6+M16)</f>
        <v>21</v>
      </c>
      <c r="N6" s="89">
        <f t="shared" ref="N6" si="5">SUM(N7:N13)</f>
        <v>8</v>
      </c>
      <c r="O6" s="89">
        <f>SUM(N6+O16)</f>
        <v>65</v>
      </c>
      <c r="P6" s="89">
        <f>SUM(P7:P13)</f>
        <v>212</v>
      </c>
      <c r="Q6" s="89">
        <f>SUM(P6+Q16)</f>
        <v>1492</v>
      </c>
      <c r="R6" s="89">
        <f t="shared" ref="R6" si="6">SUM(R7:R13)</f>
        <v>0</v>
      </c>
      <c r="S6" s="89">
        <f>SUM(R6+S16)</f>
        <v>14</v>
      </c>
      <c r="T6" s="89">
        <f t="shared" ref="T6" si="7">SUM(T7:T13)</f>
        <v>28</v>
      </c>
      <c r="U6" s="89">
        <f>SUM(T6+U16)</f>
        <v>300</v>
      </c>
      <c r="V6" s="89">
        <f>SUM(V7:V13)</f>
        <v>17</v>
      </c>
      <c r="W6" s="89">
        <f>SUM(V6+W16)</f>
        <v>48</v>
      </c>
      <c r="X6" s="89">
        <f t="shared" ref="X6" si="8">SUM(X7:X13)</f>
        <v>6</v>
      </c>
      <c r="Y6" s="89">
        <f>SUM(X6+Y16)</f>
        <v>60</v>
      </c>
      <c r="Z6" s="89">
        <f t="shared" ref="Z6" si="9">SUM(Z7:Z13)</f>
        <v>8</v>
      </c>
      <c r="AA6" s="89">
        <f>SUM(Z6+AA16)</f>
        <v>64</v>
      </c>
      <c r="AB6" s="89">
        <f t="shared" ref="AB6" si="10">SUM(AB7:AB13)</f>
        <v>9</v>
      </c>
      <c r="AC6" s="89">
        <f>SUM(AB6+AC16)</f>
        <v>51</v>
      </c>
      <c r="AD6" s="89">
        <f t="shared" ref="AD6" si="11">SUM(AD7:AD13)</f>
        <v>4</v>
      </c>
      <c r="AE6" s="89">
        <f>SUM(AD6+AE16)</f>
        <v>65</v>
      </c>
      <c r="AF6" s="89">
        <f t="shared" ref="AF6" si="12">SUM(AF7:AF13)</f>
        <v>54</v>
      </c>
      <c r="AG6" s="89">
        <f>SUM(AF6+AG16)</f>
        <v>419</v>
      </c>
      <c r="AH6" s="89">
        <f>SUM(AH7:AH13)</f>
        <v>92</v>
      </c>
      <c r="AI6" s="89">
        <f t="shared" ref="AI6" si="13">SUM(AH6+AI16)</f>
        <v>543</v>
      </c>
      <c r="AJ6" s="89">
        <f t="shared" ref="AJ6" si="14">SUM(AJ7:AJ13)</f>
        <v>3</v>
      </c>
      <c r="AK6" s="116">
        <f t="shared" ref="AK6" si="15">SUM(AJ6+AK16)</f>
        <v>43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249</v>
      </c>
      <c r="C7" s="90">
        <f>SUM(E7,G7,I7,K7,M7,O7,Q7,S7,U7,W7,Y7,AA7,AC7,AE7,AG7,AI7,AK7)</f>
        <v>1772</v>
      </c>
      <c r="D7" s="91">
        <v>13</v>
      </c>
      <c r="E7" s="91">
        <f>SUM(D7,E17)</f>
        <v>86</v>
      </c>
      <c r="F7" s="91">
        <v>45</v>
      </c>
      <c r="G7" s="91">
        <f>SUM(F7,G17)</f>
        <v>301</v>
      </c>
      <c r="H7" s="91">
        <v>17</v>
      </c>
      <c r="I7" s="91">
        <f t="shared" ref="I7" si="16">SUM(H7,I17)</f>
        <v>116</v>
      </c>
      <c r="J7" s="91">
        <v>4</v>
      </c>
      <c r="K7" s="91">
        <f>SUM(J7,K17)</f>
        <v>25</v>
      </c>
      <c r="L7" s="91">
        <v>3</v>
      </c>
      <c r="M7" s="91">
        <f>SUM(L7,M17)</f>
        <v>13</v>
      </c>
      <c r="N7" s="91">
        <v>3</v>
      </c>
      <c r="O7" s="91">
        <f>SUM(N7,O17)</f>
        <v>27</v>
      </c>
      <c r="P7" s="91">
        <v>54</v>
      </c>
      <c r="Q7" s="91">
        <f>SUM(P7,Q17)</f>
        <v>409</v>
      </c>
      <c r="R7" s="91">
        <v>0</v>
      </c>
      <c r="S7" s="91">
        <f>SUM(R7,S17)</f>
        <v>7</v>
      </c>
      <c r="T7" s="91">
        <v>11</v>
      </c>
      <c r="U7" s="91">
        <f>SUM(T7,U17)</f>
        <v>139</v>
      </c>
      <c r="V7" s="91">
        <v>5</v>
      </c>
      <c r="W7" s="91">
        <f>SUM(V7,W17)</f>
        <v>18</v>
      </c>
      <c r="X7" s="91">
        <v>2</v>
      </c>
      <c r="Y7" s="91">
        <f>SUM(X7,Y17)</f>
        <v>29</v>
      </c>
      <c r="Z7" s="91">
        <v>3</v>
      </c>
      <c r="AA7" s="91">
        <f>SUM(Z7,AA17)</f>
        <v>29</v>
      </c>
      <c r="AB7" s="91">
        <v>5</v>
      </c>
      <c r="AC7" s="91">
        <f>SUM(AB7,AC17)</f>
        <v>22</v>
      </c>
      <c r="AD7" s="91">
        <v>3</v>
      </c>
      <c r="AE7" s="91">
        <f>SUM(AD7,AE17)</f>
        <v>35</v>
      </c>
      <c r="AF7" s="91">
        <v>21</v>
      </c>
      <c r="AG7" s="91">
        <f>SUM(AF7,AG17)</f>
        <v>165</v>
      </c>
      <c r="AH7" s="91">
        <v>59</v>
      </c>
      <c r="AI7" s="91">
        <f>SUM(AH7,AI17)</f>
        <v>322</v>
      </c>
      <c r="AJ7" s="91">
        <v>1</v>
      </c>
      <c r="AK7" s="117">
        <f t="shared" ref="AK7" si="17">SUM(AJ7,AK17)</f>
        <v>29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187</v>
      </c>
      <c r="C8" s="90">
        <f>SUM(E8,G8,I8,K8,M8,O8,Q8,S8,U8,W8,Y8,AA8,AC8,AE8,AG8,AI8,AK8)</f>
        <v>1357</v>
      </c>
      <c r="D8" s="91">
        <v>15</v>
      </c>
      <c r="E8" s="91">
        <f>SUM(D8,E18)</f>
        <v>112</v>
      </c>
      <c r="F8" s="91">
        <v>22</v>
      </c>
      <c r="G8" s="91">
        <f t="shared" ref="E8:G13" si="18">SUM(F8,G18)</f>
        <v>206</v>
      </c>
      <c r="H8" s="91">
        <v>11</v>
      </c>
      <c r="I8" s="91">
        <f t="shared" ref="I8" si="19">SUM(H8,I18)</f>
        <v>67</v>
      </c>
      <c r="J8" s="91">
        <v>4</v>
      </c>
      <c r="K8" s="91">
        <f t="shared" ref="K8" si="20">SUM(J8,K18)</f>
        <v>26</v>
      </c>
      <c r="L8" s="91">
        <v>1</v>
      </c>
      <c r="M8" s="91">
        <f t="shared" ref="M8" si="21">SUM(L8,M18)</f>
        <v>5</v>
      </c>
      <c r="N8" s="91">
        <v>1</v>
      </c>
      <c r="O8" s="91">
        <f t="shared" ref="O8" si="22">SUM(N8,O18)</f>
        <v>19</v>
      </c>
      <c r="P8" s="91">
        <v>69</v>
      </c>
      <c r="Q8" s="91">
        <f t="shared" ref="Q8:Q13" si="23">SUM(P8,Q18)</f>
        <v>442</v>
      </c>
      <c r="R8" s="91">
        <v>0</v>
      </c>
      <c r="S8" s="91">
        <f t="shared" ref="S8" si="24">SUM(R8,S18)</f>
        <v>3</v>
      </c>
      <c r="T8" s="91">
        <v>14</v>
      </c>
      <c r="U8" s="91">
        <f t="shared" ref="U8" si="25">SUM(T8,U18)</f>
        <v>111</v>
      </c>
      <c r="V8" s="91">
        <v>8</v>
      </c>
      <c r="W8" s="91">
        <f t="shared" ref="W8" si="26">SUM(V8,W18)</f>
        <v>18</v>
      </c>
      <c r="X8" s="91">
        <v>3</v>
      </c>
      <c r="Y8" s="91">
        <f t="shared" ref="Y8" si="27">SUM(X8,Y18)</f>
        <v>20</v>
      </c>
      <c r="Z8" s="91">
        <v>1</v>
      </c>
      <c r="AA8" s="91">
        <f t="shared" ref="AA8" si="28">SUM(Z8,AA18)</f>
        <v>23</v>
      </c>
      <c r="AB8" s="91">
        <v>2</v>
      </c>
      <c r="AC8" s="91">
        <f t="shared" ref="AC8" si="29">SUM(AB8,AC18)</f>
        <v>18</v>
      </c>
      <c r="AD8" s="91">
        <v>0</v>
      </c>
      <c r="AE8" s="91">
        <f>SUM(AD8,AE18)</f>
        <v>17</v>
      </c>
      <c r="AF8" s="91">
        <v>18</v>
      </c>
      <c r="AG8" s="91">
        <f t="shared" ref="AG8" si="30">SUM(AF8,AG18)</f>
        <v>144</v>
      </c>
      <c r="AH8" s="91">
        <v>18</v>
      </c>
      <c r="AI8" s="91">
        <f t="shared" ref="AI8" si="31">SUM(AH8,AI18)</f>
        <v>120</v>
      </c>
      <c r="AJ8" s="91">
        <v>0</v>
      </c>
      <c r="AK8" s="117">
        <f t="shared" ref="AK8" si="32">SUM(AJ8,AK18)</f>
        <v>6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82</v>
      </c>
      <c r="C9" s="90">
        <f t="shared" ref="C9:C13" si="34">SUM(E9,G9,I9,K9,M9,O9,Q9,S9,U9,W9,Y9,AA9,AC9,AE9,AG9,AI9,AK9)</f>
        <v>590</v>
      </c>
      <c r="D9" s="91">
        <v>5</v>
      </c>
      <c r="E9" s="91">
        <f>SUM(D9,E19)</f>
        <v>16</v>
      </c>
      <c r="F9" s="91">
        <v>7</v>
      </c>
      <c r="G9" s="91">
        <f t="shared" si="18"/>
        <v>53</v>
      </c>
      <c r="H9" s="91">
        <v>1</v>
      </c>
      <c r="I9" s="91">
        <f t="shared" ref="I9" si="35">SUM(H9,I19)</f>
        <v>17</v>
      </c>
      <c r="J9" s="91">
        <v>0</v>
      </c>
      <c r="K9" s="91">
        <f t="shared" ref="K9" si="36">SUM(J9,K19)</f>
        <v>6</v>
      </c>
      <c r="L9" s="91">
        <v>0</v>
      </c>
      <c r="M9" s="91">
        <f t="shared" ref="M9" si="37">SUM(L9,M19)</f>
        <v>0</v>
      </c>
      <c r="N9" s="91">
        <v>1</v>
      </c>
      <c r="O9" s="91">
        <f t="shared" ref="O9" si="38">SUM(N9,O19)</f>
        <v>7</v>
      </c>
      <c r="P9" s="91">
        <v>53</v>
      </c>
      <c r="Q9" s="91">
        <f t="shared" si="23"/>
        <v>368</v>
      </c>
      <c r="R9" s="91">
        <v>0</v>
      </c>
      <c r="S9" s="91">
        <f t="shared" ref="S9" si="39">SUM(R9,S19)</f>
        <v>0</v>
      </c>
      <c r="T9" s="91">
        <v>1</v>
      </c>
      <c r="U9" s="91">
        <f t="shared" ref="U9" si="40">SUM(T9,U19)</f>
        <v>18</v>
      </c>
      <c r="V9" s="91">
        <v>0</v>
      </c>
      <c r="W9" s="91">
        <f t="shared" ref="W9" si="41">SUM(V9,W19)</f>
        <v>5</v>
      </c>
      <c r="X9" s="91">
        <v>0</v>
      </c>
      <c r="Y9" s="91">
        <f t="shared" ref="Y9" si="42">SUM(X9,Y19)</f>
        <v>4</v>
      </c>
      <c r="Z9" s="91">
        <v>1</v>
      </c>
      <c r="AA9" s="91">
        <f t="shared" ref="AA9" si="43">SUM(Z9,AA19)</f>
        <v>5</v>
      </c>
      <c r="AB9" s="91">
        <v>0</v>
      </c>
      <c r="AC9" s="91">
        <f t="shared" ref="AC9" si="44">SUM(AB9,AC19)</f>
        <v>3</v>
      </c>
      <c r="AD9" s="91">
        <v>0</v>
      </c>
      <c r="AE9" s="91">
        <f t="shared" ref="AE9" si="45">SUM(AD9,AE19)</f>
        <v>3</v>
      </c>
      <c r="AF9" s="91">
        <v>8</v>
      </c>
      <c r="AG9" s="91">
        <f t="shared" ref="AG9" si="46">SUM(AF9,AG19)</f>
        <v>45</v>
      </c>
      <c r="AH9" s="91">
        <v>5</v>
      </c>
      <c r="AI9" s="91">
        <f t="shared" ref="AI9" si="47">SUM(AH9,AI19)</f>
        <v>40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18</v>
      </c>
      <c r="C10" s="90">
        <f t="shared" si="34"/>
        <v>118</v>
      </c>
      <c r="D10" s="91">
        <v>0</v>
      </c>
      <c r="E10" s="91">
        <f t="shared" si="18"/>
        <v>11</v>
      </c>
      <c r="F10" s="91">
        <v>2</v>
      </c>
      <c r="G10" s="91">
        <f t="shared" si="18"/>
        <v>14</v>
      </c>
      <c r="H10" s="91">
        <v>1</v>
      </c>
      <c r="I10" s="91">
        <f t="shared" ref="I10" si="49">SUM(H10,I20)</f>
        <v>2</v>
      </c>
      <c r="J10" s="91">
        <v>0</v>
      </c>
      <c r="K10" s="91">
        <f t="shared" ref="K10" si="50">SUM(J10,K20)</f>
        <v>6</v>
      </c>
      <c r="L10" s="91">
        <v>0</v>
      </c>
      <c r="M10" s="91">
        <f t="shared" ref="M10" si="51">SUM(L10,M20)</f>
        <v>2</v>
      </c>
      <c r="N10" s="91">
        <v>2</v>
      </c>
      <c r="O10" s="91">
        <f t="shared" ref="O10" si="52">SUM(N10,O20)</f>
        <v>2</v>
      </c>
      <c r="P10" s="91">
        <v>9</v>
      </c>
      <c r="Q10" s="91">
        <f t="shared" si="23"/>
        <v>44</v>
      </c>
      <c r="R10" s="91">
        <v>0</v>
      </c>
      <c r="S10" s="91">
        <f t="shared" ref="S10" si="53">SUM(R10,S20)</f>
        <v>3</v>
      </c>
      <c r="T10" s="91">
        <v>0</v>
      </c>
      <c r="U10" s="91">
        <f t="shared" ref="U10" si="54">SUM(T10,U20)</f>
        <v>6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1</v>
      </c>
      <c r="AC10" s="91">
        <f t="shared" ref="AC10" si="58">SUM(AB10,AC20)</f>
        <v>1</v>
      </c>
      <c r="AD10" s="91">
        <v>0</v>
      </c>
      <c r="AE10" s="91">
        <f t="shared" ref="AE10" si="59">SUM(AD10,AE20)</f>
        <v>1</v>
      </c>
      <c r="AF10" s="91">
        <v>0</v>
      </c>
      <c r="AG10" s="91">
        <f t="shared" ref="AG10" si="60">SUM(AF10,AG20)</f>
        <v>11</v>
      </c>
      <c r="AH10" s="91">
        <v>3</v>
      </c>
      <c r="AI10" s="91">
        <f t="shared" ref="AI10" si="61">SUM(AH10,AI20)</f>
        <v>15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10</v>
      </c>
      <c r="C11" s="90">
        <f t="shared" si="34"/>
        <v>87</v>
      </c>
      <c r="D11" s="91">
        <v>0</v>
      </c>
      <c r="E11" s="91">
        <f t="shared" si="18"/>
        <v>2</v>
      </c>
      <c r="F11" s="91">
        <v>0</v>
      </c>
      <c r="G11" s="91">
        <f t="shared" si="18"/>
        <v>4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0</v>
      </c>
      <c r="O11" s="91">
        <f t="shared" ref="O11" si="66">SUM(N11,O21)</f>
        <v>7</v>
      </c>
      <c r="P11" s="91">
        <v>5</v>
      </c>
      <c r="Q11" s="91">
        <f t="shared" si="23"/>
        <v>45</v>
      </c>
      <c r="R11" s="91">
        <v>0</v>
      </c>
      <c r="S11" s="91">
        <f t="shared" ref="S11" si="67">SUM(R11,S21)</f>
        <v>0</v>
      </c>
      <c r="T11" s="91">
        <v>0</v>
      </c>
      <c r="U11" s="91">
        <f t="shared" ref="U11" si="68">SUM(T11,U21)</f>
        <v>2</v>
      </c>
      <c r="V11" s="91">
        <v>0</v>
      </c>
      <c r="W11" s="91">
        <f t="shared" ref="W11" si="69">SUM(V11,W21)</f>
        <v>3</v>
      </c>
      <c r="X11" s="91">
        <v>1</v>
      </c>
      <c r="Y11" s="91">
        <f t="shared" ref="Y11" si="70">SUM(X11,Y21)</f>
        <v>1</v>
      </c>
      <c r="Z11" s="91">
        <v>1</v>
      </c>
      <c r="AA11" s="91">
        <f t="shared" ref="AA11" si="71">SUM(Z11,AA21)</f>
        <v>2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1</v>
      </c>
      <c r="AG11" s="91">
        <f t="shared" ref="AG11" si="74">SUM(AF11,AG21)</f>
        <v>11</v>
      </c>
      <c r="AH11" s="91">
        <v>2</v>
      </c>
      <c r="AI11" s="91">
        <f t="shared" ref="AI11" si="75">SUM(AH11,AI21)</f>
        <v>8</v>
      </c>
      <c r="AJ11" s="91">
        <v>0</v>
      </c>
      <c r="AK11" s="117">
        <f t="shared" ref="AK11" si="76">SUM(AJ11,AK21)</f>
        <v>1</v>
      </c>
    </row>
    <row r="12" spans="1:37" s="17" customFormat="1" ht="19.5" customHeight="1" x14ac:dyDescent="0.3">
      <c r="A12" s="125" t="s">
        <v>110</v>
      </c>
      <c r="B12" s="90">
        <f t="shared" si="33"/>
        <v>2</v>
      </c>
      <c r="C12" s="90">
        <f t="shared" si="34"/>
        <v>17</v>
      </c>
      <c r="D12" s="91">
        <v>0</v>
      </c>
      <c r="E12" s="91">
        <f t="shared" si="18"/>
        <v>2</v>
      </c>
      <c r="F12" s="91">
        <v>0</v>
      </c>
      <c r="G12" s="91">
        <f t="shared" si="18"/>
        <v>1</v>
      </c>
      <c r="H12" s="91">
        <v>2</v>
      </c>
      <c r="I12" s="91">
        <f t="shared" ref="I12" si="77">SUM(H12,I22)</f>
        <v>3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0</v>
      </c>
      <c r="Q12" s="91">
        <f t="shared" si="23"/>
        <v>3</v>
      </c>
      <c r="R12" s="91">
        <v>0</v>
      </c>
      <c r="S12" s="91">
        <f t="shared" ref="S12" si="81">SUM(R12,S22)</f>
        <v>0</v>
      </c>
      <c r="T12" s="91">
        <v>0</v>
      </c>
      <c r="U12" s="91">
        <f t="shared" ref="U12" si="82">SUM(T12,U22)</f>
        <v>2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0</v>
      </c>
      <c r="AE12" s="91">
        <f t="shared" ref="AE12" si="86">SUM(AD12,AE22)</f>
        <v>2</v>
      </c>
      <c r="AF12" s="91">
        <v>0</v>
      </c>
      <c r="AG12" s="91">
        <f t="shared" ref="AG12" si="87">SUM(AF12,AG22)</f>
        <v>1</v>
      </c>
      <c r="AH12" s="91">
        <v>0</v>
      </c>
      <c r="AI12" s="91">
        <f t="shared" ref="AI12" si="88">SUM(AH12,AI22)</f>
        <v>2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60</v>
      </c>
      <c r="C13" s="114">
        <f t="shared" si="34"/>
        <v>418</v>
      </c>
      <c r="D13" s="119">
        <v>1</v>
      </c>
      <c r="E13" s="119">
        <f t="shared" si="18"/>
        <v>20</v>
      </c>
      <c r="F13" s="119">
        <v>9</v>
      </c>
      <c r="G13" s="119">
        <f t="shared" si="18"/>
        <v>53</v>
      </c>
      <c r="H13" s="119">
        <v>2</v>
      </c>
      <c r="I13" s="119">
        <f t="shared" ref="I13" si="90">SUM(H13,I23)</f>
        <v>14</v>
      </c>
      <c r="J13" s="119">
        <v>2</v>
      </c>
      <c r="K13" s="119">
        <f t="shared" ref="K13" si="91">SUM(J13,K23)</f>
        <v>10</v>
      </c>
      <c r="L13" s="119">
        <v>0</v>
      </c>
      <c r="M13" s="119">
        <f t="shared" ref="M13" si="92">SUM(L13,M23)</f>
        <v>0</v>
      </c>
      <c r="N13" s="119">
        <v>1</v>
      </c>
      <c r="O13" s="119">
        <f t="shared" ref="O13" si="93">SUM(N13,O23)</f>
        <v>3</v>
      </c>
      <c r="P13" s="119">
        <v>22</v>
      </c>
      <c r="Q13" s="119">
        <f t="shared" si="23"/>
        <v>181</v>
      </c>
      <c r="R13" s="119">
        <v>0</v>
      </c>
      <c r="S13" s="119">
        <f t="shared" ref="S13" si="94">SUM(R13,S23)</f>
        <v>1</v>
      </c>
      <c r="T13" s="119">
        <v>2</v>
      </c>
      <c r="U13" s="119">
        <f t="shared" ref="U13" si="95">SUM(T13,U23)</f>
        <v>22</v>
      </c>
      <c r="V13" s="119">
        <v>4</v>
      </c>
      <c r="W13" s="119">
        <f t="shared" ref="W13" si="96">SUM(V13,W23)</f>
        <v>4</v>
      </c>
      <c r="X13" s="119">
        <v>0</v>
      </c>
      <c r="Y13" s="119">
        <f t="shared" ref="Y13" si="97">SUM(X13,Y23)</f>
        <v>6</v>
      </c>
      <c r="Z13" s="119">
        <v>2</v>
      </c>
      <c r="AA13" s="119">
        <f t="shared" ref="AA13" si="98">SUM(Z13,AA23)</f>
        <v>5</v>
      </c>
      <c r="AB13" s="119">
        <v>1</v>
      </c>
      <c r="AC13" s="119">
        <f t="shared" ref="AC13" si="99">SUM(AB13,AC23)</f>
        <v>7</v>
      </c>
      <c r="AD13" s="119">
        <v>1</v>
      </c>
      <c r="AE13" s="119">
        <f t="shared" ref="AE13" si="100">SUM(AD13,AE23)</f>
        <v>7</v>
      </c>
      <c r="AF13" s="119">
        <v>6</v>
      </c>
      <c r="AG13" s="119">
        <f t="shared" ref="AG13" si="101">SUM(AF13,AG23)</f>
        <v>42</v>
      </c>
      <c r="AH13" s="119">
        <v>5</v>
      </c>
      <c r="AI13" s="119">
        <f t="shared" ref="AI13" si="102">SUM(AH13,AI23)</f>
        <v>36</v>
      </c>
      <c r="AJ13" s="119">
        <v>2</v>
      </c>
      <c r="AK13" s="120">
        <f t="shared" ref="AK13" si="103">SUM(AJ13,AK23)</f>
        <v>7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77" t="s">
        <v>96</v>
      </c>
      <c r="E14" s="178"/>
      <c r="F14" s="177" t="s">
        <v>97</v>
      </c>
      <c r="G14" s="178"/>
      <c r="H14" s="177" t="s">
        <v>98</v>
      </c>
      <c r="I14" s="178"/>
      <c r="J14" s="177" t="s">
        <v>108</v>
      </c>
      <c r="K14" s="178"/>
      <c r="L14" s="177" t="s">
        <v>99</v>
      </c>
      <c r="M14" s="178"/>
      <c r="N14" s="177" t="s">
        <v>78</v>
      </c>
      <c r="O14" s="178"/>
      <c r="P14" s="177" t="s">
        <v>79</v>
      </c>
      <c r="Q14" s="178"/>
      <c r="R14" s="183" t="s">
        <v>80</v>
      </c>
      <c r="S14" s="184"/>
      <c r="T14" s="177" t="s">
        <v>100</v>
      </c>
      <c r="U14" s="178"/>
      <c r="V14" s="177" t="s">
        <v>118</v>
      </c>
      <c r="W14" s="178"/>
      <c r="X14" s="177" t="s">
        <v>82</v>
      </c>
      <c r="Y14" s="178"/>
      <c r="Z14" s="177" t="s">
        <v>101</v>
      </c>
      <c r="AA14" s="178"/>
      <c r="AB14" s="177" t="s">
        <v>102</v>
      </c>
      <c r="AC14" s="178"/>
      <c r="AD14" s="177" t="s">
        <v>103</v>
      </c>
      <c r="AE14" s="178"/>
      <c r="AF14" s="177" t="s">
        <v>105</v>
      </c>
      <c r="AG14" s="178"/>
      <c r="AH14" s="177" t="s">
        <v>87</v>
      </c>
      <c r="AI14" s="178"/>
      <c r="AJ14" s="177" t="s">
        <v>104</v>
      </c>
      <c r="AK14" s="188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661</v>
      </c>
      <c r="C16" s="111">
        <f>SUM(C17:C23)</f>
        <v>3751</v>
      </c>
      <c r="D16" s="110">
        <f>SUM(D17:D23)</f>
        <v>44</v>
      </c>
      <c r="E16" s="110">
        <f t="shared" ref="E16:AK16" si="104">SUM(E17:E23)</f>
        <v>215</v>
      </c>
      <c r="F16" s="110">
        <f t="shared" si="104"/>
        <v>91</v>
      </c>
      <c r="G16" s="110">
        <f t="shared" si="104"/>
        <v>547</v>
      </c>
      <c r="H16" s="110">
        <f t="shared" si="104"/>
        <v>25</v>
      </c>
      <c r="I16" s="110">
        <f t="shared" si="104"/>
        <v>185</v>
      </c>
      <c r="J16" s="110">
        <f t="shared" si="104"/>
        <v>9</v>
      </c>
      <c r="K16" s="110">
        <f t="shared" si="104"/>
        <v>64</v>
      </c>
      <c r="L16" s="110">
        <f t="shared" si="104"/>
        <v>0</v>
      </c>
      <c r="M16" s="110">
        <f t="shared" si="104"/>
        <v>17</v>
      </c>
      <c r="N16" s="110">
        <f t="shared" si="104"/>
        <v>15</v>
      </c>
      <c r="O16" s="110">
        <f t="shared" si="104"/>
        <v>57</v>
      </c>
      <c r="P16" s="110">
        <f t="shared" si="104"/>
        <v>248</v>
      </c>
      <c r="Q16" s="110">
        <f t="shared" si="104"/>
        <v>1280</v>
      </c>
      <c r="R16" s="110">
        <f t="shared" si="104"/>
        <v>2</v>
      </c>
      <c r="S16" s="110">
        <f t="shared" si="104"/>
        <v>14</v>
      </c>
      <c r="T16" s="110">
        <f t="shared" si="104"/>
        <v>48</v>
      </c>
      <c r="U16" s="110">
        <f t="shared" si="104"/>
        <v>272</v>
      </c>
      <c r="V16" s="110">
        <f t="shared" si="104"/>
        <v>3</v>
      </c>
      <c r="W16" s="110">
        <f t="shared" si="104"/>
        <v>31</v>
      </c>
      <c r="X16" s="110">
        <f t="shared" si="104"/>
        <v>11</v>
      </c>
      <c r="Y16" s="110">
        <f t="shared" si="104"/>
        <v>54</v>
      </c>
      <c r="Z16" s="110">
        <f t="shared" si="104"/>
        <v>13</v>
      </c>
      <c r="AA16" s="110">
        <f t="shared" si="104"/>
        <v>56</v>
      </c>
      <c r="AB16" s="110">
        <f t="shared" si="104"/>
        <v>6</v>
      </c>
      <c r="AC16" s="110">
        <f t="shared" si="104"/>
        <v>42</v>
      </c>
      <c r="AD16" s="110">
        <f t="shared" si="104"/>
        <v>10</v>
      </c>
      <c r="AE16" s="110">
        <f t="shared" si="104"/>
        <v>61</v>
      </c>
      <c r="AF16" s="110">
        <f t="shared" si="104"/>
        <v>58</v>
      </c>
      <c r="AG16" s="110">
        <f t="shared" si="104"/>
        <v>365</v>
      </c>
      <c r="AH16" s="110">
        <f t="shared" si="104"/>
        <v>71</v>
      </c>
      <c r="AI16" s="110">
        <f t="shared" si="104"/>
        <v>451</v>
      </c>
      <c r="AJ16" s="110">
        <f t="shared" si="104"/>
        <v>7</v>
      </c>
      <c r="AK16" s="113">
        <f t="shared" si="104"/>
        <v>40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292</v>
      </c>
      <c r="C17" s="106">
        <f>SUM(E17,G17,I17,K17,M17,O17,Q17,S17,U17,W17,Y17,AA17,AC17,AE17,AG17,AI17,AK17)</f>
        <v>1523</v>
      </c>
      <c r="D17" s="108">
        <v>17</v>
      </c>
      <c r="E17" s="108">
        <v>73</v>
      </c>
      <c r="F17" s="108">
        <v>52</v>
      </c>
      <c r="G17" s="108">
        <v>256</v>
      </c>
      <c r="H17" s="108">
        <v>15</v>
      </c>
      <c r="I17" s="108">
        <v>99</v>
      </c>
      <c r="J17" s="108">
        <v>5</v>
      </c>
      <c r="K17" s="108">
        <v>21</v>
      </c>
      <c r="L17" s="108">
        <v>0</v>
      </c>
      <c r="M17" s="108">
        <v>10</v>
      </c>
      <c r="N17" s="108">
        <v>6</v>
      </c>
      <c r="O17" s="108">
        <v>24</v>
      </c>
      <c r="P17" s="108">
        <v>74</v>
      </c>
      <c r="Q17" s="108">
        <v>355</v>
      </c>
      <c r="R17" s="108">
        <v>2</v>
      </c>
      <c r="S17" s="108">
        <v>7</v>
      </c>
      <c r="T17" s="108">
        <v>28</v>
      </c>
      <c r="U17" s="108">
        <v>128</v>
      </c>
      <c r="V17" s="108">
        <v>3</v>
      </c>
      <c r="W17" s="108">
        <v>13</v>
      </c>
      <c r="X17" s="108">
        <v>8</v>
      </c>
      <c r="Y17" s="108">
        <v>27</v>
      </c>
      <c r="Z17" s="108">
        <v>4</v>
      </c>
      <c r="AA17" s="108">
        <v>26</v>
      </c>
      <c r="AB17" s="108">
        <v>4</v>
      </c>
      <c r="AC17" s="108">
        <v>17</v>
      </c>
      <c r="AD17" s="108">
        <v>4</v>
      </c>
      <c r="AE17" s="108">
        <v>32</v>
      </c>
      <c r="AF17" s="108">
        <v>22</v>
      </c>
      <c r="AG17" s="108">
        <v>144</v>
      </c>
      <c r="AH17" s="108">
        <v>43</v>
      </c>
      <c r="AI17" s="108">
        <v>263</v>
      </c>
      <c r="AJ17" s="108">
        <v>5</v>
      </c>
      <c r="AK17" s="109">
        <v>28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192</v>
      </c>
      <c r="C18" s="90">
        <f>SUM(E18,G18,I18,K18,M18,O18,Q18,S18,U18,W18,Y18,AA18,AC18,AE18,AG18,AI18,AK18)</f>
        <v>1170</v>
      </c>
      <c r="D18" s="8">
        <v>19</v>
      </c>
      <c r="E18" s="8">
        <v>97</v>
      </c>
      <c r="F18" s="8">
        <v>24</v>
      </c>
      <c r="G18" s="8">
        <v>184</v>
      </c>
      <c r="H18" s="8">
        <v>8</v>
      </c>
      <c r="I18" s="8">
        <v>56</v>
      </c>
      <c r="J18" s="8">
        <v>2</v>
      </c>
      <c r="K18" s="8">
        <v>22</v>
      </c>
      <c r="L18" s="8">
        <v>0</v>
      </c>
      <c r="M18" s="8">
        <v>4</v>
      </c>
      <c r="N18" s="8">
        <v>5</v>
      </c>
      <c r="O18" s="8">
        <v>18</v>
      </c>
      <c r="P18" s="8">
        <v>71</v>
      </c>
      <c r="Q18" s="8">
        <v>373</v>
      </c>
      <c r="R18" s="8">
        <v>0</v>
      </c>
      <c r="S18" s="8">
        <v>3</v>
      </c>
      <c r="T18" s="8">
        <v>15</v>
      </c>
      <c r="U18" s="8">
        <v>97</v>
      </c>
      <c r="V18" s="8">
        <v>0</v>
      </c>
      <c r="W18" s="8">
        <v>10</v>
      </c>
      <c r="X18" s="8">
        <v>2</v>
      </c>
      <c r="Y18" s="8">
        <v>17</v>
      </c>
      <c r="Z18" s="8">
        <v>6</v>
      </c>
      <c r="AA18" s="8">
        <v>22</v>
      </c>
      <c r="AB18" s="8">
        <v>0</v>
      </c>
      <c r="AC18" s="8">
        <v>16</v>
      </c>
      <c r="AD18" s="8">
        <v>2</v>
      </c>
      <c r="AE18" s="8">
        <v>17</v>
      </c>
      <c r="AF18" s="8">
        <v>23</v>
      </c>
      <c r="AG18" s="8">
        <v>126</v>
      </c>
      <c r="AH18" s="8">
        <v>15</v>
      </c>
      <c r="AI18" s="8">
        <v>102</v>
      </c>
      <c r="AJ18" s="8">
        <v>0</v>
      </c>
      <c r="AK18" s="102">
        <v>6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83</v>
      </c>
      <c r="C19" s="90">
        <f t="shared" ref="C19:C23" si="106">SUM(E19,G19,I19,K19,M19,O19,Q19,S19,U19,W19,Y19,AA19,AC19,AE19,AG19,AI19,AK19)</f>
        <v>508</v>
      </c>
      <c r="D19" s="8">
        <v>0</v>
      </c>
      <c r="E19" s="8">
        <v>11</v>
      </c>
      <c r="F19" s="8">
        <v>6</v>
      </c>
      <c r="G19" s="8">
        <v>46</v>
      </c>
      <c r="H19" s="8">
        <v>1</v>
      </c>
      <c r="I19" s="8">
        <v>16</v>
      </c>
      <c r="J19" s="8">
        <v>1</v>
      </c>
      <c r="K19" s="8">
        <v>6</v>
      </c>
      <c r="L19" s="8">
        <v>0</v>
      </c>
      <c r="M19" s="8">
        <v>0</v>
      </c>
      <c r="N19" s="8">
        <v>1</v>
      </c>
      <c r="O19" s="8">
        <v>6</v>
      </c>
      <c r="P19" s="8">
        <v>57</v>
      </c>
      <c r="Q19" s="8">
        <v>315</v>
      </c>
      <c r="R19" s="8">
        <v>0</v>
      </c>
      <c r="S19" s="8">
        <v>0</v>
      </c>
      <c r="T19" s="8">
        <v>0</v>
      </c>
      <c r="U19" s="8">
        <v>17</v>
      </c>
      <c r="V19" s="8">
        <v>0</v>
      </c>
      <c r="W19" s="8">
        <v>5</v>
      </c>
      <c r="X19" s="8">
        <v>0</v>
      </c>
      <c r="Y19" s="8">
        <v>4</v>
      </c>
      <c r="Z19" s="8">
        <v>2</v>
      </c>
      <c r="AA19" s="8">
        <v>4</v>
      </c>
      <c r="AB19" s="8">
        <v>0</v>
      </c>
      <c r="AC19" s="8">
        <v>3</v>
      </c>
      <c r="AD19" s="8">
        <v>1</v>
      </c>
      <c r="AE19" s="8">
        <v>3</v>
      </c>
      <c r="AF19" s="8">
        <v>9</v>
      </c>
      <c r="AG19" s="8">
        <v>37</v>
      </c>
      <c r="AH19" s="8">
        <v>5</v>
      </c>
      <c r="AI19" s="8">
        <v>35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11</v>
      </c>
      <c r="C20" s="90">
        <f t="shared" si="106"/>
        <v>100</v>
      </c>
      <c r="D20" s="8">
        <v>3</v>
      </c>
      <c r="E20" s="8">
        <v>11</v>
      </c>
      <c r="F20" s="8">
        <v>2</v>
      </c>
      <c r="G20" s="8">
        <v>12</v>
      </c>
      <c r="H20" s="8">
        <v>0</v>
      </c>
      <c r="I20" s="8">
        <v>1</v>
      </c>
      <c r="J20" s="8">
        <v>0</v>
      </c>
      <c r="K20" s="8">
        <v>6</v>
      </c>
      <c r="L20" s="8">
        <v>0</v>
      </c>
      <c r="M20" s="8">
        <v>2</v>
      </c>
      <c r="N20" s="8">
        <v>0</v>
      </c>
      <c r="O20" s="8">
        <v>0</v>
      </c>
      <c r="P20" s="8">
        <v>1</v>
      </c>
      <c r="Q20" s="8">
        <v>35</v>
      </c>
      <c r="R20" s="8">
        <v>0</v>
      </c>
      <c r="S20" s="8">
        <v>3</v>
      </c>
      <c r="T20" s="8">
        <v>2</v>
      </c>
      <c r="U20" s="8">
        <v>6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1</v>
      </c>
      <c r="AE20" s="8">
        <v>1</v>
      </c>
      <c r="AF20" s="8">
        <v>0</v>
      </c>
      <c r="AG20" s="8">
        <v>11</v>
      </c>
      <c r="AH20" s="8">
        <v>2</v>
      </c>
      <c r="AI20" s="8">
        <v>12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15</v>
      </c>
      <c r="C21" s="90">
        <f t="shared" si="106"/>
        <v>77</v>
      </c>
      <c r="D21" s="8">
        <v>2</v>
      </c>
      <c r="E21" s="8">
        <v>2</v>
      </c>
      <c r="F21" s="8">
        <v>0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3</v>
      </c>
      <c r="O21" s="8">
        <v>7</v>
      </c>
      <c r="P21" s="8">
        <v>7</v>
      </c>
      <c r="Q21" s="8">
        <v>40</v>
      </c>
      <c r="R21" s="8">
        <v>0</v>
      </c>
      <c r="S21" s="8">
        <v>0</v>
      </c>
      <c r="T21" s="8">
        <v>0</v>
      </c>
      <c r="U21" s="8">
        <v>2</v>
      </c>
      <c r="V21" s="8">
        <v>0</v>
      </c>
      <c r="W21" s="8">
        <v>3</v>
      </c>
      <c r="X21" s="8">
        <v>0</v>
      </c>
      <c r="Y21" s="8">
        <v>0</v>
      </c>
      <c r="Z21" s="8">
        <v>0</v>
      </c>
      <c r="AA21" s="8">
        <v>1</v>
      </c>
      <c r="AB21" s="8">
        <v>0</v>
      </c>
      <c r="AC21" s="8">
        <v>0</v>
      </c>
      <c r="AD21" s="8">
        <v>0</v>
      </c>
      <c r="AE21" s="8">
        <v>0</v>
      </c>
      <c r="AF21" s="8">
        <v>1</v>
      </c>
      <c r="AG21" s="8">
        <v>10</v>
      </c>
      <c r="AH21" s="8">
        <v>1</v>
      </c>
      <c r="AI21" s="8">
        <v>6</v>
      </c>
      <c r="AJ21" s="8">
        <v>1</v>
      </c>
      <c r="AK21" s="102">
        <v>1</v>
      </c>
    </row>
    <row r="22" spans="1:37" ht="22.5" hidden="1" customHeight="1" x14ac:dyDescent="0.3">
      <c r="A22" s="7" t="s">
        <v>115</v>
      </c>
      <c r="B22" s="90">
        <f t="shared" si="105"/>
        <v>2</v>
      </c>
      <c r="C22" s="90">
        <f t="shared" si="106"/>
        <v>15</v>
      </c>
      <c r="D22" s="8">
        <v>0</v>
      </c>
      <c r="E22" s="8">
        <v>2</v>
      </c>
      <c r="F22" s="8">
        <v>0</v>
      </c>
      <c r="G22" s="8">
        <v>1</v>
      </c>
      <c r="H22" s="8">
        <v>0</v>
      </c>
      <c r="I22" s="8">
        <v>1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3</v>
      </c>
      <c r="R22" s="8">
        <v>0</v>
      </c>
      <c r="S22" s="8">
        <v>0</v>
      </c>
      <c r="T22" s="8">
        <v>0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2</v>
      </c>
      <c r="AE22" s="8">
        <v>2</v>
      </c>
      <c r="AF22" s="8">
        <v>0</v>
      </c>
      <c r="AG22" s="8">
        <v>1</v>
      </c>
      <c r="AH22" s="8">
        <v>0</v>
      </c>
      <c r="AI22" s="8">
        <v>2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66</v>
      </c>
      <c r="C23" s="114">
        <f t="shared" si="106"/>
        <v>358</v>
      </c>
      <c r="D23" s="104">
        <v>3</v>
      </c>
      <c r="E23" s="104">
        <v>19</v>
      </c>
      <c r="F23" s="104">
        <v>7</v>
      </c>
      <c r="G23" s="104">
        <v>44</v>
      </c>
      <c r="H23" s="104">
        <v>1</v>
      </c>
      <c r="I23" s="104">
        <v>12</v>
      </c>
      <c r="J23" s="104">
        <v>1</v>
      </c>
      <c r="K23" s="104">
        <v>8</v>
      </c>
      <c r="L23" s="104">
        <v>0</v>
      </c>
      <c r="M23" s="104">
        <v>0</v>
      </c>
      <c r="N23" s="104">
        <v>0</v>
      </c>
      <c r="O23" s="104">
        <v>2</v>
      </c>
      <c r="P23" s="104">
        <v>38</v>
      </c>
      <c r="Q23" s="104">
        <v>159</v>
      </c>
      <c r="R23" s="104">
        <v>0</v>
      </c>
      <c r="S23" s="104">
        <v>1</v>
      </c>
      <c r="T23" s="104">
        <v>3</v>
      </c>
      <c r="U23" s="104">
        <v>20</v>
      </c>
      <c r="V23" s="104">
        <v>0</v>
      </c>
      <c r="W23" s="104">
        <v>0</v>
      </c>
      <c r="X23" s="104">
        <v>1</v>
      </c>
      <c r="Y23" s="104">
        <v>6</v>
      </c>
      <c r="Z23" s="104">
        <v>1</v>
      </c>
      <c r="AA23" s="104">
        <v>3</v>
      </c>
      <c r="AB23" s="104">
        <v>2</v>
      </c>
      <c r="AC23" s="104">
        <v>6</v>
      </c>
      <c r="AD23" s="104">
        <v>0</v>
      </c>
      <c r="AE23" s="104">
        <v>6</v>
      </c>
      <c r="AF23" s="104">
        <v>3</v>
      </c>
      <c r="AG23" s="104">
        <v>36</v>
      </c>
      <c r="AH23" s="104">
        <v>5</v>
      </c>
      <c r="AI23" s="104">
        <v>31</v>
      </c>
      <c r="AJ23" s="104">
        <v>1</v>
      </c>
      <c r="AK23" s="105">
        <v>5</v>
      </c>
    </row>
    <row r="24" spans="1:37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9" t="s">
        <v>210</v>
      </c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1" t="s">
        <v>73</v>
      </c>
      <c r="E28" s="181"/>
      <c r="F28" s="181" t="s">
        <v>74</v>
      </c>
      <c r="G28" s="181"/>
      <c r="H28" s="181" t="s">
        <v>75</v>
      </c>
      <c r="I28" s="181"/>
      <c r="J28" s="181" t="s">
        <v>76</v>
      </c>
      <c r="K28" s="181"/>
      <c r="L28" s="181" t="s">
        <v>77</v>
      </c>
      <c r="M28" s="181"/>
      <c r="N28" s="181" t="s">
        <v>78</v>
      </c>
      <c r="O28" s="181"/>
      <c r="P28" s="186" t="s">
        <v>79</v>
      </c>
      <c r="Q28" s="187"/>
      <c r="R28" s="180" t="s">
        <v>80</v>
      </c>
      <c r="S28" s="180"/>
      <c r="T28" s="181" t="s">
        <v>81</v>
      </c>
      <c r="U28" s="181"/>
      <c r="V28" s="181" t="s">
        <v>118</v>
      </c>
      <c r="W28" s="181"/>
      <c r="X28" s="181" t="s">
        <v>82</v>
      </c>
      <c r="Y28" s="181"/>
      <c r="Z28" s="181" t="s">
        <v>83</v>
      </c>
      <c r="AA28" s="181"/>
      <c r="AB28" s="181" t="s">
        <v>119</v>
      </c>
      <c r="AC28" s="181"/>
      <c r="AD28" s="181" t="s">
        <v>85</v>
      </c>
      <c r="AE28" s="181"/>
      <c r="AF28" s="181" t="s">
        <v>86</v>
      </c>
      <c r="AG28" s="181"/>
      <c r="AH28" s="181" t="s">
        <v>87</v>
      </c>
      <c r="AI28" s="181"/>
      <c r="AJ28" s="181" t="s">
        <v>88</v>
      </c>
      <c r="AK28" s="182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685</v>
      </c>
      <c r="C30" s="89">
        <f>SUM(E30+G30+I30+K30+M30+O30+Q30+S30+U30+W30+Y30+AA30+AC30+AE30+AG30+AI30+AK30)</f>
        <v>5813</v>
      </c>
      <c r="D30" s="89">
        <f>SUM(D31:D37)</f>
        <v>44</v>
      </c>
      <c r="E30" s="89">
        <f>SUM(D30,E40)</f>
        <v>387</v>
      </c>
      <c r="F30" s="89">
        <f>SUM(F31:F37)</f>
        <v>74</v>
      </c>
      <c r="G30" s="89">
        <f>SUM(F30,G40)</f>
        <v>746</v>
      </c>
      <c r="H30" s="89">
        <f>SUM(H31:H37)</f>
        <v>17</v>
      </c>
      <c r="I30" s="89">
        <f>SUM(H30,I40)</f>
        <v>194</v>
      </c>
      <c r="J30" s="89">
        <f>SUM(J31:J37)</f>
        <v>9</v>
      </c>
      <c r="K30" s="89">
        <f>SUM(J30,K40)</f>
        <v>77</v>
      </c>
      <c r="L30" s="89">
        <f>SUM(L31:L37)</f>
        <v>4</v>
      </c>
      <c r="M30" s="89">
        <f>SUM(L30,M40)</f>
        <v>26</v>
      </c>
      <c r="N30" s="89">
        <f>SUM(N31:N37)</f>
        <v>2</v>
      </c>
      <c r="O30" s="89">
        <f>SUM(N30,O40)</f>
        <v>51</v>
      </c>
      <c r="P30" s="89">
        <f>SUM(P31:P37)</f>
        <v>309</v>
      </c>
      <c r="Q30" s="89">
        <f>SUM(P30+Q40)</f>
        <v>2449</v>
      </c>
      <c r="R30" s="89">
        <f>SUM(R31:R37)</f>
        <v>1</v>
      </c>
      <c r="S30" s="89">
        <f>SUM(R30,S40)</f>
        <v>28</v>
      </c>
      <c r="T30" s="89">
        <f>SUM(T31:T37)</f>
        <v>38</v>
      </c>
      <c r="U30" s="89">
        <f>SUM(T30,U40)</f>
        <v>446</v>
      </c>
      <c r="V30" s="89">
        <f>SUM(V31:V37)</f>
        <v>12</v>
      </c>
      <c r="W30" s="89">
        <f>SUM(V30,W40)</f>
        <v>57</v>
      </c>
      <c r="X30" s="89">
        <f>SUM(X31:X37)</f>
        <v>7</v>
      </c>
      <c r="Y30" s="89">
        <f>SUM(X30,Y40)</f>
        <v>74</v>
      </c>
      <c r="Z30" s="89">
        <f>SUM(Z31:Z37)</f>
        <v>15</v>
      </c>
      <c r="AA30" s="89">
        <f>SUM(Z30,AA40)</f>
        <v>96</v>
      </c>
      <c r="AB30" s="89">
        <f>SUM(AB31:AB37)</f>
        <v>7</v>
      </c>
      <c r="AC30" s="89">
        <f>SUM(AB30,AC40)</f>
        <v>50</v>
      </c>
      <c r="AD30" s="89">
        <f>SUM(AD31:AD37)</f>
        <v>15</v>
      </c>
      <c r="AE30" s="89">
        <f>SUM(AD30,AE40)</f>
        <v>87</v>
      </c>
      <c r="AF30" s="89">
        <f>SUM(AF31:AF37)</f>
        <v>60</v>
      </c>
      <c r="AG30" s="89">
        <f>SUM(AF30,AG40)</f>
        <v>480</v>
      </c>
      <c r="AH30" s="89">
        <f>SUM(AH31:AH37)</f>
        <v>64</v>
      </c>
      <c r="AI30" s="89">
        <f>SUM(AH30,AI40)</f>
        <v>532</v>
      </c>
      <c r="AJ30" s="89">
        <f>SUM(AJ31:AJ37)</f>
        <v>7</v>
      </c>
      <c r="AK30" s="116">
        <f>SUM(AJ30,AK40)</f>
        <v>33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182</v>
      </c>
      <c r="C31" s="90">
        <f>SUM(E31,G31,I31,K31,M31,O31,Q31,S31,U31,W31,Y31,AA31,AC31,AE31,AG31,AI31,AK31)</f>
        <v>1621</v>
      </c>
      <c r="D31" s="91">
        <v>22</v>
      </c>
      <c r="E31" s="91">
        <f>SUM(D31,E41)</f>
        <v>153</v>
      </c>
      <c r="F31" s="91">
        <v>20</v>
      </c>
      <c r="G31" s="91">
        <f>SUM(F31,G41)</f>
        <v>242</v>
      </c>
      <c r="H31" s="91">
        <v>3</v>
      </c>
      <c r="I31" s="91">
        <f>SUM(H31,I41)</f>
        <v>54</v>
      </c>
      <c r="J31" s="91">
        <v>7</v>
      </c>
      <c r="K31" s="91">
        <f>SUM(J31,K41)</f>
        <v>37</v>
      </c>
      <c r="L31" s="91">
        <v>3</v>
      </c>
      <c r="M31" s="91">
        <f>SUM(L31,M41)</f>
        <v>12</v>
      </c>
      <c r="N31" s="91">
        <v>2</v>
      </c>
      <c r="O31" s="91">
        <f>SUM(N31,O41)</f>
        <v>16</v>
      </c>
      <c r="P31" s="91">
        <v>45</v>
      </c>
      <c r="Q31" s="91">
        <f>SUM(P31,Q41)</f>
        <v>369</v>
      </c>
      <c r="R31" s="91">
        <v>1</v>
      </c>
      <c r="S31" s="91">
        <f>SUM(R31,S41)</f>
        <v>6</v>
      </c>
      <c r="T31" s="91">
        <v>11</v>
      </c>
      <c r="U31" s="91">
        <f>SUM(T31,U41)</f>
        <v>202</v>
      </c>
      <c r="V31" s="91">
        <v>4</v>
      </c>
      <c r="W31" s="91">
        <f>SUM(V31,W41)</f>
        <v>22</v>
      </c>
      <c r="X31" s="91">
        <v>5</v>
      </c>
      <c r="Y31" s="91">
        <f>SUM(X31,Y41)</f>
        <v>36</v>
      </c>
      <c r="Z31" s="91">
        <v>4</v>
      </c>
      <c r="AA31" s="91">
        <f>SUM(Z31,AA41)</f>
        <v>43</v>
      </c>
      <c r="AB31" s="91">
        <v>5</v>
      </c>
      <c r="AC31" s="91">
        <f>SUM(AB31,AC41)</f>
        <v>30</v>
      </c>
      <c r="AD31" s="91">
        <v>7</v>
      </c>
      <c r="AE31" s="91">
        <f>SUM(AD31,AE41)</f>
        <v>47</v>
      </c>
      <c r="AF31" s="91">
        <v>19</v>
      </c>
      <c r="AG31" s="91">
        <f>SUM(AF31,AG41)</f>
        <v>131</v>
      </c>
      <c r="AH31" s="91">
        <v>23</v>
      </c>
      <c r="AI31" s="91">
        <f>SUM(AH31,AI41)</f>
        <v>203</v>
      </c>
      <c r="AJ31" s="91">
        <v>1</v>
      </c>
      <c r="AK31" s="117">
        <f>SUM(AJ31,AK41)</f>
        <v>18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182</v>
      </c>
      <c r="C32" s="90">
        <f t="shared" ref="C32:C37" si="107">SUM(E32,G32,I32,K32,M32,O32,Q32,S32,U32,W32,Y32,AA32,AC32,AE32,AG32,AI32,AK32)</f>
        <v>1379</v>
      </c>
      <c r="D32" s="91">
        <v>6</v>
      </c>
      <c r="E32" s="91">
        <f t="shared" ref="E32:E37" si="108">SUM(D32,E42)</f>
        <v>56</v>
      </c>
      <c r="F32" s="91">
        <v>27</v>
      </c>
      <c r="G32" s="91">
        <f t="shared" ref="G32:G37" si="109">SUM(F32,G42)</f>
        <v>181</v>
      </c>
      <c r="H32" s="91">
        <v>7</v>
      </c>
      <c r="I32" s="91">
        <f t="shared" ref="I32:I37" si="110">SUM(H32,I42)</f>
        <v>48</v>
      </c>
      <c r="J32" s="91">
        <v>0</v>
      </c>
      <c r="K32" s="91">
        <f t="shared" ref="K32:K37" si="111">SUM(J32,K42)</f>
        <v>7</v>
      </c>
      <c r="L32" s="91">
        <v>0</v>
      </c>
      <c r="M32" s="91">
        <f t="shared" ref="M32:M37" si="112">SUM(L32,M42)</f>
        <v>6</v>
      </c>
      <c r="N32" s="91">
        <v>0</v>
      </c>
      <c r="O32" s="91">
        <f t="shared" ref="O32:O37" si="113">SUM(N32,O42)</f>
        <v>10</v>
      </c>
      <c r="P32" s="91">
        <v>80</v>
      </c>
      <c r="Q32" s="91">
        <f t="shared" ref="Q32:Q37" si="114">SUM(P32,Q42)</f>
        <v>616</v>
      </c>
      <c r="R32" s="91">
        <v>0</v>
      </c>
      <c r="S32" s="91">
        <f t="shared" ref="S32:S37" si="115">SUM(R32,S42)</f>
        <v>14</v>
      </c>
      <c r="T32" s="91">
        <v>10</v>
      </c>
      <c r="U32" s="91">
        <f>SUM(T32,U42)</f>
        <v>95</v>
      </c>
      <c r="V32" s="91">
        <v>2</v>
      </c>
      <c r="W32" s="91">
        <f t="shared" ref="W32:W37" si="116">SUM(V32,W42)</f>
        <v>11</v>
      </c>
      <c r="X32" s="91">
        <v>0</v>
      </c>
      <c r="Y32" s="91">
        <f t="shared" ref="Y32:Y37" si="117">SUM(X32,Y42)</f>
        <v>20</v>
      </c>
      <c r="Z32" s="91">
        <v>2</v>
      </c>
      <c r="AA32" s="91">
        <f t="shared" ref="AA32:AA37" si="118">SUM(Z32,AA42)</f>
        <v>19</v>
      </c>
      <c r="AB32" s="91">
        <v>0</v>
      </c>
      <c r="AC32" s="91">
        <f t="shared" ref="AC32:AC37" si="119">SUM(AB32,AC42)</f>
        <v>13</v>
      </c>
      <c r="AD32" s="91">
        <v>4</v>
      </c>
      <c r="AE32" s="91">
        <f t="shared" ref="AE32:AE37" si="120">SUM(AD32,AE42)</f>
        <v>12</v>
      </c>
      <c r="AF32" s="91">
        <v>17</v>
      </c>
      <c r="AG32" s="91">
        <f t="shared" ref="AG32:AG37" si="121">SUM(AF32,AG42)</f>
        <v>114</v>
      </c>
      <c r="AH32" s="91">
        <v>23</v>
      </c>
      <c r="AI32" s="91">
        <f t="shared" ref="AI32:AI37" si="122">SUM(AH32,AI42)</f>
        <v>151</v>
      </c>
      <c r="AJ32" s="91">
        <v>4</v>
      </c>
      <c r="AK32" s="117">
        <f t="shared" ref="AK32:AK37" si="123">SUM(AJ32,AK42)</f>
        <v>6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187</v>
      </c>
      <c r="C33" s="90">
        <f t="shared" si="107"/>
        <v>1397</v>
      </c>
      <c r="D33" s="91">
        <v>3</v>
      </c>
      <c r="E33" s="91">
        <f t="shared" si="108"/>
        <v>45</v>
      </c>
      <c r="F33" s="91">
        <v>11</v>
      </c>
      <c r="G33" s="91">
        <f t="shared" si="109"/>
        <v>81</v>
      </c>
      <c r="H33" s="91">
        <v>3</v>
      </c>
      <c r="I33" s="91">
        <f t="shared" si="110"/>
        <v>17</v>
      </c>
      <c r="J33" s="91">
        <v>2</v>
      </c>
      <c r="K33" s="91">
        <f t="shared" si="111"/>
        <v>11</v>
      </c>
      <c r="L33" s="91">
        <v>0</v>
      </c>
      <c r="M33" s="91">
        <f t="shared" si="112"/>
        <v>2</v>
      </c>
      <c r="N33" s="91">
        <v>0</v>
      </c>
      <c r="O33" s="91">
        <f t="shared" si="113"/>
        <v>3</v>
      </c>
      <c r="P33" s="91">
        <v>127</v>
      </c>
      <c r="Q33" s="91">
        <f t="shared" si="114"/>
        <v>1002</v>
      </c>
      <c r="R33" s="91">
        <v>0</v>
      </c>
      <c r="S33" s="91">
        <f t="shared" si="115"/>
        <v>0</v>
      </c>
      <c r="T33" s="91">
        <v>5</v>
      </c>
      <c r="U33" s="91">
        <f t="shared" ref="U33:U37" si="124">SUM(T33,U43)</f>
        <v>49</v>
      </c>
      <c r="V33" s="91">
        <v>5</v>
      </c>
      <c r="W33" s="91">
        <f t="shared" si="116"/>
        <v>14</v>
      </c>
      <c r="X33" s="91">
        <v>1</v>
      </c>
      <c r="Y33" s="91">
        <f t="shared" si="117"/>
        <v>7</v>
      </c>
      <c r="Z33" s="91">
        <v>8</v>
      </c>
      <c r="AA33" s="91">
        <f t="shared" si="118"/>
        <v>17</v>
      </c>
      <c r="AB33" s="91">
        <v>0</v>
      </c>
      <c r="AC33" s="91">
        <f t="shared" si="119"/>
        <v>2</v>
      </c>
      <c r="AD33" s="91">
        <v>0</v>
      </c>
      <c r="AE33" s="91">
        <f t="shared" si="120"/>
        <v>9</v>
      </c>
      <c r="AF33" s="91">
        <v>14</v>
      </c>
      <c r="AG33" s="91">
        <f t="shared" si="121"/>
        <v>75</v>
      </c>
      <c r="AH33" s="91">
        <v>7</v>
      </c>
      <c r="AI33" s="91">
        <f t="shared" si="122"/>
        <v>62</v>
      </c>
      <c r="AJ33" s="91">
        <v>1</v>
      </c>
      <c r="AK33" s="117">
        <f t="shared" si="123"/>
        <v>1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49</v>
      </c>
      <c r="C34" s="90">
        <f t="shared" si="107"/>
        <v>792</v>
      </c>
      <c r="D34" s="91">
        <v>10</v>
      </c>
      <c r="E34" s="91">
        <f t="shared" si="108"/>
        <v>109</v>
      </c>
      <c r="F34" s="91">
        <v>7</v>
      </c>
      <c r="G34" s="91">
        <f t="shared" si="109"/>
        <v>194</v>
      </c>
      <c r="H34" s="91">
        <v>2</v>
      </c>
      <c r="I34" s="91">
        <f t="shared" si="110"/>
        <v>60</v>
      </c>
      <c r="J34" s="91">
        <v>0</v>
      </c>
      <c r="K34" s="91">
        <f t="shared" si="111"/>
        <v>12</v>
      </c>
      <c r="L34" s="91">
        <v>0</v>
      </c>
      <c r="M34" s="91">
        <f t="shared" si="112"/>
        <v>2</v>
      </c>
      <c r="N34" s="91">
        <v>0</v>
      </c>
      <c r="O34" s="91">
        <f t="shared" si="113"/>
        <v>19</v>
      </c>
      <c r="P34" s="91">
        <v>12</v>
      </c>
      <c r="Q34" s="91">
        <f t="shared" si="114"/>
        <v>134</v>
      </c>
      <c r="R34" s="91">
        <v>0</v>
      </c>
      <c r="S34" s="91">
        <f t="shared" si="115"/>
        <v>8</v>
      </c>
      <c r="T34" s="91">
        <v>9</v>
      </c>
      <c r="U34" s="91">
        <f t="shared" si="124"/>
        <v>61</v>
      </c>
      <c r="V34" s="91">
        <v>0</v>
      </c>
      <c r="W34" s="91">
        <f t="shared" si="116"/>
        <v>4</v>
      </c>
      <c r="X34" s="91">
        <v>1</v>
      </c>
      <c r="Y34" s="91">
        <f t="shared" si="117"/>
        <v>5</v>
      </c>
      <c r="Z34" s="91">
        <v>1</v>
      </c>
      <c r="AA34" s="91">
        <f t="shared" si="118"/>
        <v>12</v>
      </c>
      <c r="AB34" s="91">
        <v>0</v>
      </c>
      <c r="AC34" s="91">
        <f t="shared" si="119"/>
        <v>1</v>
      </c>
      <c r="AD34" s="91">
        <v>0</v>
      </c>
      <c r="AE34" s="91">
        <f t="shared" si="120"/>
        <v>6</v>
      </c>
      <c r="AF34" s="91">
        <v>4</v>
      </c>
      <c r="AG34" s="91">
        <f t="shared" si="121"/>
        <v>92</v>
      </c>
      <c r="AH34" s="91">
        <v>3</v>
      </c>
      <c r="AI34" s="91">
        <f t="shared" si="122"/>
        <v>71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34</v>
      </c>
      <c r="C35" s="90">
        <f t="shared" si="107"/>
        <v>240</v>
      </c>
      <c r="D35" s="91">
        <v>1</v>
      </c>
      <c r="E35" s="91">
        <f t="shared" si="108"/>
        <v>9</v>
      </c>
      <c r="F35" s="91">
        <v>3</v>
      </c>
      <c r="G35" s="91">
        <f t="shared" si="109"/>
        <v>22</v>
      </c>
      <c r="H35" s="91">
        <v>0</v>
      </c>
      <c r="I35" s="91">
        <f t="shared" si="110"/>
        <v>1</v>
      </c>
      <c r="J35" s="91">
        <v>0</v>
      </c>
      <c r="K35" s="91">
        <f t="shared" si="111"/>
        <v>7</v>
      </c>
      <c r="L35" s="91">
        <v>1</v>
      </c>
      <c r="M35" s="91">
        <f t="shared" si="112"/>
        <v>1</v>
      </c>
      <c r="N35" s="91">
        <v>0</v>
      </c>
      <c r="O35" s="91">
        <f t="shared" si="113"/>
        <v>0</v>
      </c>
      <c r="P35" s="91">
        <v>21</v>
      </c>
      <c r="Q35" s="91">
        <f t="shared" si="114"/>
        <v>163</v>
      </c>
      <c r="R35" s="91">
        <v>0</v>
      </c>
      <c r="S35" s="91">
        <f t="shared" si="115"/>
        <v>0</v>
      </c>
      <c r="T35" s="91">
        <v>1</v>
      </c>
      <c r="U35" s="91">
        <f t="shared" si="124"/>
        <v>6</v>
      </c>
      <c r="V35" s="91">
        <v>0</v>
      </c>
      <c r="W35" s="91">
        <f t="shared" si="116"/>
        <v>0</v>
      </c>
      <c r="X35" s="91">
        <v>0</v>
      </c>
      <c r="Y35" s="91">
        <f t="shared" si="117"/>
        <v>2</v>
      </c>
      <c r="Z35" s="91">
        <v>0</v>
      </c>
      <c r="AA35" s="91">
        <f t="shared" si="118"/>
        <v>1</v>
      </c>
      <c r="AB35" s="91">
        <v>2</v>
      </c>
      <c r="AC35" s="91">
        <f t="shared" si="119"/>
        <v>2</v>
      </c>
      <c r="AD35" s="91">
        <v>2</v>
      </c>
      <c r="AE35" s="91">
        <f t="shared" si="120"/>
        <v>2</v>
      </c>
      <c r="AF35" s="91">
        <v>0</v>
      </c>
      <c r="AG35" s="91">
        <f t="shared" si="121"/>
        <v>14</v>
      </c>
      <c r="AH35" s="91">
        <v>2</v>
      </c>
      <c r="AI35" s="91">
        <f t="shared" si="122"/>
        <v>9</v>
      </c>
      <c r="AJ35" s="91">
        <v>1</v>
      </c>
      <c r="AK35" s="117">
        <f t="shared" si="123"/>
        <v>1</v>
      </c>
    </row>
    <row r="36" spans="1:37" s="17" customFormat="1" ht="19.5" customHeight="1" x14ac:dyDescent="0.3">
      <c r="A36" s="125" t="s">
        <v>110</v>
      </c>
      <c r="B36" s="90">
        <f t="shared" si="125"/>
        <v>15</v>
      </c>
      <c r="C36" s="90">
        <f t="shared" si="107"/>
        <v>78</v>
      </c>
      <c r="D36" s="91">
        <v>0</v>
      </c>
      <c r="E36" s="91">
        <f t="shared" si="108"/>
        <v>0</v>
      </c>
      <c r="F36" s="91">
        <v>1</v>
      </c>
      <c r="G36" s="91">
        <f t="shared" si="109"/>
        <v>5</v>
      </c>
      <c r="H36" s="91">
        <v>0</v>
      </c>
      <c r="I36" s="91">
        <f t="shared" si="110"/>
        <v>3</v>
      </c>
      <c r="J36" s="91">
        <v>0</v>
      </c>
      <c r="K36" s="91">
        <f t="shared" si="111"/>
        <v>1</v>
      </c>
      <c r="L36" s="91">
        <v>0</v>
      </c>
      <c r="M36" s="91">
        <f t="shared" si="112"/>
        <v>1</v>
      </c>
      <c r="N36" s="91">
        <v>0</v>
      </c>
      <c r="O36" s="91">
        <f t="shared" si="113"/>
        <v>0</v>
      </c>
      <c r="P36" s="91">
        <v>3</v>
      </c>
      <c r="Q36" s="91">
        <f t="shared" si="114"/>
        <v>17</v>
      </c>
      <c r="R36" s="91">
        <v>0</v>
      </c>
      <c r="S36" s="91">
        <f t="shared" si="115"/>
        <v>0</v>
      </c>
      <c r="T36" s="91">
        <v>0</v>
      </c>
      <c r="U36" s="91">
        <f t="shared" si="124"/>
        <v>2</v>
      </c>
      <c r="V36" s="91">
        <v>0</v>
      </c>
      <c r="W36" s="91">
        <f t="shared" si="116"/>
        <v>2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1</v>
      </c>
      <c r="AE36" s="91">
        <f t="shared" si="120"/>
        <v>2</v>
      </c>
      <c r="AF36" s="91">
        <v>4</v>
      </c>
      <c r="AG36" s="91">
        <f t="shared" si="121"/>
        <v>28</v>
      </c>
      <c r="AH36" s="91">
        <v>6</v>
      </c>
      <c r="AI36" s="91">
        <f t="shared" si="122"/>
        <v>15</v>
      </c>
      <c r="AJ36" s="91">
        <v>0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36</v>
      </c>
      <c r="C37" s="114">
        <f t="shared" si="107"/>
        <v>306</v>
      </c>
      <c r="D37" s="119">
        <v>2</v>
      </c>
      <c r="E37" s="119">
        <f t="shared" si="108"/>
        <v>15</v>
      </c>
      <c r="F37" s="119">
        <v>5</v>
      </c>
      <c r="G37" s="119">
        <f t="shared" si="109"/>
        <v>21</v>
      </c>
      <c r="H37" s="119">
        <v>2</v>
      </c>
      <c r="I37" s="119">
        <f t="shared" si="110"/>
        <v>11</v>
      </c>
      <c r="J37" s="119">
        <v>0</v>
      </c>
      <c r="K37" s="119">
        <f t="shared" si="111"/>
        <v>2</v>
      </c>
      <c r="L37" s="119">
        <v>0</v>
      </c>
      <c r="M37" s="119">
        <f t="shared" si="112"/>
        <v>2</v>
      </c>
      <c r="N37" s="119">
        <v>0</v>
      </c>
      <c r="O37" s="119">
        <f t="shared" si="113"/>
        <v>3</v>
      </c>
      <c r="P37" s="119">
        <v>21</v>
      </c>
      <c r="Q37" s="119">
        <f t="shared" si="114"/>
        <v>148</v>
      </c>
      <c r="R37" s="119">
        <v>0</v>
      </c>
      <c r="S37" s="119">
        <f t="shared" si="115"/>
        <v>0</v>
      </c>
      <c r="T37" s="119">
        <v>2</v>
      </c>
      <c r="U37" s="119">
        <f t="shared" si="124"/>
        <v>31</v>
      </c>
      <c r="V37" s="119">
        <v>1</v>
      </c>
      <c r="W37" s="119">
        <f t="shared" si="116"/>
        <v>4</v>
      </c>
      <c r="X37" s="119">
        <v>0</v>
      </c>
      <c r="Y37" s="119">
        <f t="shared" si="117"/>
        <v>3</v>
      </c>
      <c r="Z37" s="119">
        <v>0</v>
      </c>
      <c r="AA37" s="119">
        <f t="shared" si="118"/>
        <v>4</v>
      </c>
      <c r="AB37" s="119">
        <v>0</v>
      </c>
      <c r="AC37" s="119">
        <f t="shared" si="119"/>
        <v>2</v>
      </c>
      <c r="AD37" s="119">
        <v>1</v>
      </c>
      <c r="AE37" s="119">
        <f t="shared" si="120"/>
        <v>9</v>
      </c>
      <c r="AF37" s="119">
        <v>2</v>
      </c>
      <c r="AG37" s="119">
        <f t="shared" si="121"/>
        <v>26</v>
      </c>
      <c r="AH37" s="119">
        <v>0</v>
      </c>
      <c r="AI37" s="119">
        <f t="shared" si="122"/>
        <v>21</v>
      </c>
      <c r="AJ37" s="119">
        <v>0</v>
      </c>
      <c r="AK37" s="120">
        <f t="shared" si="123"/>
        <v>4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90" t="s">
        <v>73</v>
      </c>
      <c r="E38" s="191"/>
      <c r="F38" s="190" t="s">
        <v>74</v>
      </c>
      <c r="G38" s="191"/>
      <c r="H38" s="190" t="s">
        <v>75</v>
      </c>
      <c r="I38" s="191"/>
      <c r="J38" s="190" t="s">
        <v>76</v>
      </c>
      <c r="K38" s="191"/>
      <c r="L38" s="190" t="s">
        <v>77</v>
      </c>
      <c r="M38" s="191"/>
      <c r="N38" s="190" t="s">
        <v>78</v>
      </c>
      <c r="O38" s="191"/>
      <c r="P38" s="190" t="s">
        <v>79</v>
      </c>
      <c r="Q38" s="191"/>
      <c r="R38" s="193" t="s">
        <v>80</v>
      </c>
      <c r="S38" s="194"/>
      <c r="T38" s="190" t="s">
        <v>81</v>
      </c>
      <c r="U38" s="191"/>
      <c r="V38" s="190" t="s">
        <v>118</v>
      </c>
      <c r="W38" s="191"/>
      <c r="X38" s="190" t="s">
        <v>82</v>
      </c>
      <c r="Y38" s="191"/>
      <c r="Z38" s="190" t="s">
        <v>83</v>
      </c>
      <c r="AA38" s="191"/>
      <c r="AB38" s="190" t="s">
        <v>84</v>
      </c>
      <c r="AC38" s="191"/>
      <c r="AD38" s="190" t="s">
        <v>85</v>
      </c>
      <c r="AE38" s="191"/>
      <c r="AF38" s="190" t="s">
        <v>86</v>
      </c>
      <c r="AG38" s="191"/>
      <c r="AH38" s="190" t="s">
        <v>87</v>
      </c>
      <c r="AI38" s="191"/>
      <c r="AJ38" s="190" t="s">
        <v>88</v>
      </c>
      <c r="AK38" s="192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742</v>
      </c>
      <c r="C40" s="89">
        <f t="shared" ref="C40:AK40" si="126">SUM(C41:C47)</f>
        <v>5128</v>
      </c>
      <c r="D40" s="89">
        <f t="shared" si="126"/>
        <v>45</v>
      </c>
      <c r="E40" s="89">
        <f t="shared" si="126"/>
        <v>343</v>
      </c>
      <c r="F40" s="89">
        <f t="shared" si="126"/>
        <v>83</v>
      </c>
      <c r="G40" s="89">
        <f t="shared" si="126"/>
        <v>672</v>
      </c>
      <c r="H40" s="89">
        <f t="shared" si="126"/>
        <v>35</v>
      </c>
      <c r="I40" s="89">
        <f t="shared" si="126"/>
        <v>177</v>
      </c>
      <c r="J40" s="89">
        <f t="shared" si="126"/>
        <v>12</v>
      </c>
      <c r="K40" s="89">
        <f t="shared" si="126"/>
        <v>68</v>
      </c>
      <c r="L40" s="89">
        <f t="shared" si="126"/>
        <v>4</v>
      </c>
      <c r="M40" s="89">
        <f t="shared" si="126"/>
        <v>22</v>
      </c>
      <c r="N40" s="89">
        <f t="shared" si="126"/>
        <v>5</v>
      </c>
      <c r="O40" s="89">
        <f t="shared" si="126"/>
        <v>49</v>
      </c>
      <c r="P40" s="89">
        <f t="shared" si="126"/>
        <v>289</v>
      </c>
      <c r="Q40" s="89">
        <f t="shared" si="126"/>
        <v>2140</v>
      </c>
      <c r="R40" s="89">
        <f t="shared" si="126"/>
        <v>2</v>
      </c>
      <c r="S40" s="89">
        <f t="shared" si="126"/>
        <v>27</v>
      </c>
      <c r="T40" s="89">
        <f t="shared" si="126"/>
        <v>53</v>
      </c>
      <c r="U40" s="89">
        <f t="shared" si="126"/>
        <v>408</v>
      </c>
      <c r="V40" s="89">
        <f t="shared" si="126"/>
        <v>5</v>
      </c>
      <c r="W40" s="89">
        <f t="shared" si="126"/>
        <v>45</v>
      </c>
      <c r="X40" s="89">
        <f t="shared" si="126"/>
        <v>11</v>
      </c>
      <c r="Y40" s="89">
        <f t="shared" si="126"/>
        <v>67</v>
      </c>
      <c r="Z40" s="89">
        <f t="shared" si="126"/>
        <v>15</v>
      </c>
      <c r="AA40" s="89">
        <f t="shared" si="126"/>
        <v>81</v>
      </c>
      <c r="AB40" s="89">
        <f t="shared" si="126"/>
        <v>10</v>
      </c>
      <c r="AC40" s="89">
        <f t="shared" si="126"/>
        <v>43</v>
      </c>
      <c r="AD40" s="89">
        <f t="shared" si="126"/>
        <v>19</v>
      </c>
      <c r="AE40" s="89">
        <f t="shared" si="126"/>
        <v>72</v>
      </c>
      <c r="AF40" s="89">
        <f t="shared" si="126"/>
        <v>73</v>
      </c>
      <c r="AG40" s="89">
        <f t="shared" si="126"/>
        <v>420</v>
      </c>
      <c r="AH40" s="89">
        <f t="shared" si="126"/>
        <v>78</v>
      </c>
      <c r="AI40" s="89">
        <f t="shared" si="126"/>
        <v>468</v>
      </c>
      <c r="AJ40" s="89">
        <f t="shared" si="126"/>
        <v>3</v>
      </c>
      <c r="AK40" s="116">
        <f t="shared" si="126"/>
        <v>26</v>
      </c>
    </row>
    <row r="41" spans="1:37" ht="22.5" hidden="1" customHeight="1" x14ac:dyDescent="0.3">
      <c r="A41" s="18" t="s">
        <v>91</v>
      </c>
      <c r="B41" s="89">
        <f t="shared" si="125"/>
        <v>231</v>
      </c>
      <c r="C41" s="89">
        <f t="shared" si="125"/>
        <v>1439</v>
      </c>
      <c r="D41" s="91">
        <v>20</v>
      </c>
      <c r="E41" s="91">
        <v>131</v>
      </c>
      <c r="F41" s="91">
        <v>25</v>
      </c>
      <c r="G41" s="91">
        <v>222</v>
      </c>
      <c r="H41" s="91">
        <v>13</v>
      </c>
      <c r="I41" s="91">
        <v>51</v>
      </c>
      <c r="J41" s="91">
        <v>5</v>
      </c>
      <c r="K41" s="91">
        <v>30</v>
      </c>
      <c r="L41" s="91">
        <v>2</v>
      </c>
      <c r="M41" s="91">
        <v>9</v>
      </c>
      <c r="N41" s="91">
        <v>4</v>
      </c>
      <c r="O41" s="91">
        <v>14</v>
      </c>
      <c r="P41" s="91">
        <v>44</v>
      </c>
      <c r="Q41" s="91">
        <v>324</v>
      </c>
      <c r="R41" s="91">
        <v>0</v>
      </c>
      <c r="S41" s="91">
        <v>5</v>
      </c>
      <c r="T41" s="91">
        <v>31</v>
      </c>
      <c r="U41" s="91">
        <v>191</v>
      </c>
      <c r="V41" s="91">
        <v>3</v>
      </c>
      <c r="W41" s="91">
        <v>18</v>
      </c>
      <c r="X41" s="91">
        <v>7</v>
      </c>
      <c r="Y41" s="91">
        <v>31</v>
      </c>
      <c r="Z41" s="91">
        <v>8</v>
      </c>
      <c r="AA41" s="91">
        <v>39</v>
      </c>
      <c r="AB41" s="91">
        <v>7</v>
      </c>
      <c r="AC41" s="91">
        <v>25</v>
      </c>
      <c r="AD41" s="91">
        <v>9</v>
      </c>
      <c r="AE41" s="91">
        <v>40</v>
      </c>
      <c r="AF41" s="91">
        <v>20</v>
      </c>
      <c r="AG41" s="91">
        <v>112</v>
      </c>
      <c r="AH41" s="91">
        <v>31</v>
      </c>
      <c r="AI41" s="91">
        <v>180</v>
      </c>
      <c r="AJ41" s="91">
        <v>2</v>
      </c>
      <c r="AK41" s="117">
        <v>17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203</v>
      </c>
      <c r="C42" s="89">
        <f t="shared" ref="C42:C47" si="128">SUM(E42+G42+I42+K42+M42+O42+Q42+S42+U42+W42+Y42+AA42+AC42+AE42+AG42+AI42+AK42)</f>
        <v>1197</v>
      </c>
      <c r="D42" s="91">
        <v>5</v>
      </c>
      <c r="E42" s="91">
        <v>50</v>
      </c>
      <c r="F42" s="91">
        <v>28</v>
      </c>
      <c r="G42" s="91">
        <v>154</v>
      </c>
      <c r="H42" s="91">
        <v>10</v>
      </c>
      <c r="I42" s="91">
        <v>41</v>
      </c>
      <c r="J42" s="91">
        <v>1</v>
      </c>
      <c r="K42" s="91">
        <v>7</v>
      </c>
      <c r="L42" s="91">
        <v>1</v>
      </c>
      <c r="M42" s="91">
        <v>6</v>
      </c>
      <c r="N42" s="91">
        <v>0</v>
      </c>
      <c r="O42" s="91">
        <v>10</v>
      </c>
      <c r="P42" s="91">
        <v>92</v>
      </c>
      <c r="Q42" s="91">
        <v>536</v>
      </c>
      <c r="R42" s="91">
        <v>2</v>
      </c>
      <c r="S42" s="91">
        <v>14</v>
      </c>
      <c r="T42" s="91">
        <v>7</v>
      </c>
      <c r="U42" s="91">
        <v>85</v>
      </c>
      <c r="V42" s="91">
        <v>1</v>
      </c>
      <c r="W42" s="91">
        <v>9</v>
      </c>
      <c r="X42" s="91">
        <v>3</v>
      </c>
      <c r="Y42" s="91">
        <v>20</v>
      </c>
      <c r="Z42" s="91">
        <v>3</v>
      </c>
      <c r="AA42" s="91">
        <v>17</v>
      </c>
      <c r="AB42" s="91">
        <v>2</v>
      </c>
      <c r="AC42" s="91">
        <v>13</v>
      </c>
      <c r="AD42" s="91">
        <v>3</v>
      </c>
      <c r="AE42" s="91">
        <v>8</v>
      </c>
      <c r="AF42" s="91">
        <v>17</v>
      </c>
      <c r="AG42" s="91">
        <v>97</v>
      </c>
      <c r="AH42" s="91">
        <v>28</v>
      </c>
      <c r="AI42" s="91">
        <v>128</v>
      </c>
      <c r="AJ42" s="91">
        <v>0</v>
      </c>
      <c r="AK42" s="117">
        <v>2</v>
      </c>
    </row>
    <row r="43" spans="1:37" ht="22.5" hidden="1" customHeight="1" x14ac:dyDescent="0.3">
      <c r="A43" s="18" t="s">
        <v>93</v>
      </c>
      <c r="B43" s="89">
        <f t="shared" si="127"/>
        <v>151</v>
      </c>
      <c r="C43" s="89">
        <f t="shared" si="128"/>
        <v>1210</v>
      </c>
      <c r="D43" s="91">
        <v>3</v>
      </c>
      <c r="E43" s="91">
        <v>42</v>
      </c>
      <c r="F43" s="91">
        <v>9</v>
      </c>
      <c r="G43" s="91">
        <v>70</v>
      </c>
      <c r="H43" s="91">
        <v>2</v>
      </c>
      <c r="I43" s="91">
        <v>14</v>
      </c>
      <c r="J43" s="91">
        <v>0</v>
      </c>
      <c r="K43" s="91">
        <v>9</v>
      </c>
      <c r="L43" s="91">
        <v>0</v>
      </c>
      <c r="M43" s="91">
        <v>2</v>
      </c>
      <c r="N43" s="91">
        <v>0</v>
      </c>
      <c r="O43" s="91">
        <v>3</v>
      </c>
      <c r="P43" s="91">
        <v>107</v>
      </c>
      <c r="Q43" s="91">
        <v>875</v>
      </c>
      <c r="R43" s="91">
        <v>0</v>
      </c>
      <c r="S43" s="91">
        <v>0</v>
      </c>
      <c r="T43" s="91">
        <v>5</v>
      </c>
      <c r="U43" s="91">
        <v>44</v>
      </c>
      <c r="V43" s="91">
        <v>0</v>
      </c>
      <c r="W43" s="91">
        <v>9</v>
      </c>
      <c r="X43" s="91">
        <v>0</v>
      </c>
      <c r="Y43" s="91">
        <v>6</v>
      </c>
      <c r="Z43" s="91">
        <v>1</v>
      </c>
      <c r="AA43" s="91">
        <v>9</v>
      </c>
      <c r="AB43" s="91">
        <v>0</v>
      </c>
      <c r="AC43" s="91">
        <v>2</v>
      </c>
      <c r="AD43" s="91">
        <v>3</v>
      </c>
      <c r="AE43" s="91">
        <v>9</v>
      </c>
      <c r="AF43" s="91">
        <v>14</v>
      </c>
      <c r="AG43" s="91">
        <v>61</v>
      </c>
      <c r="AH43" s="91">
        <v>7</v>
      </c>
      <c r="AI43" s="91">
        <v>55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62</v>
      </c>
      <c r="C44" s="89">
        <f t="shared" si="128"/>
        <v>743</v>
      </c>
      <c r="D44" s="91">
        <v>10</v>
      </c>
      <c r="E44" s="91">
        <v>99</v>
      </c>
      <c r="F44" s="91">
        <v>13</v>
      </c>
      <c r="G44" s="91">
        <v>187</v>
      </c>
      <c r="H44" s="91">
        <v>6</v>
      </c>
      <c r="I44" s="91">
        <v>58</v>
      </c>
      <c r="J44" s="91">
        <v>0</v>
      </c>
      <c r="K44" s="91">
        <v>12</v>
      </c>
      <c r="L44" s="91">
        <v>1</v>
      </c>
      <c r="M44" s="91">
        <v>2</v>
      </c>
      <c r="N44" s="91">
        <v>1</v>
      </c>
      <c r="O44" s="91">
        <v>19</v>
      </c>
      <c r="P44" s="91">
        <v>9</v>
      </c>
      <c r="Q44" s="91">
        <v>122</v>
      </c>
      <c r="R44" s="91">
        <v>0</v>
      </c>
      <c r="S44" s="91">
        <v>8</v>
      </c>
      <c r="T44" s="91">
        <v>4</v>
      </c>
      <c r="U44" s="91">
        <v>52</v>
      </c>
      <c r="V44" s="91">
        <v>0</v>
      </c>
      <c r="W44" s="91">
        <v>4</v>
      </c>
      <c r="X44" s="91">
        <v>1</v>
      </c>
      <c r="Y44" s="91">
        <v>4</v>
      </c>
      <c r="Z44" s="91">
        <v>1</v>
      </c>
      <c r="AA44" s="91">
        <v>11</v>
      </c>
      <c r="AB44" s="91">
        <v>0</v>
      </c>
      <c r="AC44" s="91">
        <v>1</v>
      </c>
      <c r="AD44" s="91">
        <v>0</v>
      </c>
      <c r="AE44" s="91">
        <v>6</v>
      </c>
      <c r="AF44" s="91">
        <v>13</v>
      </c>
      <c r="AG44" s="91">
        <v>88</v>
      </c>
      <c r="AH44" s="91">
        <v>3</v>
      </c>
      <c r="AI44" s="91">
        <v>68</v>
      </c>
      <c r="AJ44" s="91">
        <v>0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30</v>
      </c>
      <c r="C45" s="89">
        <f t="shared" si="128"/>
        <v>206</v>
      </c>
      <c r="D45" s="91">
        <v>2</v>
      </c>
      <c r="E45" s="91">
        <v>8</v>
      </c>
      <c r="F45" s="91">
        <v>2</v>
      </c>
      <c r="G45" s="91">
        <v>19</v>
      </c>
      <c r="H45" s="91">
        <v>0</v>
      </c>
      <c r="I45" s="91">
        <v>1</v>
      </c>
      <c r="J45" s="91">
        <v>6</v>
      </c>
      <c r="K45" s="91">
        <v>7</v>
      </c>
      <c r="L45" s="91">
        <v>0</v>
      </c>
      <c r="M45" s="91">
        <v>0</v>
      </c>
      <c r="N45" s="91">
        <v>0</v>
      </c>
      <c r="O45" s="91">
        <v>0</v>
      </c>
      <c r="P45" s="91">
        <v>13</v>
      </c>
      <c r="Q45" s="91">
        <v>142</v>
      </c>
      <c r="R45" s="91">
        <v>0</v>
      </c>
      <c r="S45" s="91">
        <v>0</v>
      </c>
      <c r="T45" s="91">
        <v>1</v>
      </c>
      <c r="U45" s="91">
        <v>5</v>
      </c>
      <c r="V45" s="91">
        <v>0</v>
      </c>
      <c r="W45" s="91">
        <v>0</v>
      </c>
      <c r="X45" s="91">
        <v>0</v>
      </c>
      <c r="Y45" s="91">
        <v>2</v>
      </c>
      <c r="Z45" s="91">
        <v>1</v>
      </c>
      <c r="AA45" s="91">
        <v>1</v>
      </c>
      <c r="AB45" s="91">
        <v>0</v>
      </c>
      <c r="AC45" s="91">
        <v>0</v>
      </c>
      <c r="AD45" s="91">
        <v>0</v>
      </c>
      <c r="AE45" s="91">
        <v>0</v>
      </c>
      <c r="AF45" s="91">
        <v>4</v>
      </c>
      <c r="AG45" s="91">
        <v>14</v>
      </c>
      <c r="AH45" s="91">
        <v>1</v>
      </c>
      <c r="AI45" s="91">
        <v>7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11</v>
      </c>
      <c r="C46" s="89">
        <f t="shared" si="128"/>
        <v>63</v>
      </c>
      <c r="D46" s="91">
        <v>0</v>
      </c>
      <c r="E46" s="91">
        <v>0</v>
      </c>
      <c r="F46" s="91">
        <v>1</v>
      </c>
      <c r="G46" s="91">
        <v>4</v>
      </c>
      <c r="H46" s="91">
        <v>0</v>
      </c>
      <c r="I46" s="91">
        <v>3</v>
      </c>
      <c r="J46" s="91">
        <v>0</v>
      </c>
      <c r="K46" s="91">
        <v>1</v>
      </c>
      <c r="L46" s="91">
        <v>0</v>
      </c>
      <c r="M46" s="91">
        <v>1</v>
      </c>
      <c r="N46" s="91">
        <v>0</v>
      </c>
      <c r="O46" s="91">
        <v>0</v>
      </c>
      <c r="P46" s="91">
        <v>1</v>
      </c>
      <c r="Q46" s="91">
        <v>14</v>
      </c>
      <c r="R46" s="91">
        <v>0</v>
      </c>
      <c r="S46" s="91">
        <v>0</v>
      </c>
      <c r="T46" s="91">
        <v>2</v>
      </c>
      <c r="U46" s="91">
        <v>2</v>
      </c>
      <c r="V46" s="91">
        <v>1</v>
      </c>
      <c r="W46" s="91">
        <v>2</v>
      </c>
      <c r="X46" s="91">
        <v>0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0</v>
      </c>
      <c r="AE46" s="91">
        <v>1</v>
      </c>
      <c r="AF46" s="91">
        <v>2</v>
      </c>
      <c r="AG46" s="91">
        <v>24</v>
      </c>
      <c r="AH46" s="91">
        <v>4</v>
      </c>
      <c r="AI46" s="91">
        <v>9</v>
      </c>
      <c r="AJ46" s="91">
        <v>0</v>
      </c>
      <c r="AK46" s="117">
        <v>1</v>
      </c>
    </row>
    <row r="47" spans="1:37" ht="21.75" hidden="1" customHeight="1" thickBot="1" x14ac:dyDescent="0.35">
      <c r="A47" s="19" t="s">
        <v>95</v>
      </c>
      <c r="B47" s="118">
        <f t="shared" si="127"/>
        <v>54</v>
      </c>
      <c r="C47" s="118">
        <f t="shared" si="128"/>
        <v>270</v>
      </c>
      <c r="D47" s="119">
        <v>5</v>
      </c>
      <c r="E47" s="119">
        <v>13</v>
      </c>
      <c r="F47" s="119">
        <v>5</v>
      </c>
      <c r="G47" s="119">
        <v>16</v>
      </c>
      <c r="H47" s="119">
        <v>4</v>
      </c>
      <c r="I47" s="119">
        <v>9</v>
      </c>
      <c r="J47" s="119">
        <v>0</v>
      </c>
      <c r="K47" s="119">
        <v>2</v>
      </c>
      <c r="L47" s="119">
        <v>0</v>
      </c>
      <c r="M47" s="119">
        <v>2</v>
      </c>
      <c r="N47" s="119">
        <v>0</v>
      </c>
      <c r="O47" s="119">
        <v>3</v>
      </c>
      <c r="P47" s="119">
        <v>23</v>
      </c>
      <c r="Q47" s="119">
        <v>127</v>
      </c>
      <c r="R47" s="119">
        <v>0</v>
      </c>
      <c r="S47" s="119">
        <v>0</v>
      </c>
      <c r="T47" s="119">
        <v>3</v>
      </c>
      <c r="U47" s="119">
        <v>29</v>
      </c>
      <c r="V47" s="119">
        <v>0</v>
      </c>
      <c r="W47" s="119">
        <v>3</v>
      </c>
      <c r="X47" s="119">
        <v>0</v>
      </c>
      <c r="Y47" s="119">
        <v>3</v>
      </c>
      <c r="Z47" s="119">
        <v>1</v>
      </c>
      <c r="AA47" s="119">
        <v>4</v>
      </c>
      <c r="AB47" s="119">
        <v>1</v>
      </c>
      <c r="AC47" s="119">
        <v>2</v>
      </c>
      <c r="AD47" s="119">
        <v>4</v>
      </c>
      <c r="AE47" s="119">
        <v>8</v>
      </c>
      <c r="AF47" s="119">
        <v>3</v>
      </c>
      <c r="AG47" s="119">
        <v>24</v>
      </c>
      <c r="AH47" s="119">
        <v>4</v>
      </c>
      <c r="AI47" s="119">
        <v>21</v>
      </c>
      <c r="AJ47" s="119">
        <v>1</v>
      </c>
      <c r="AK47" s="120">
        <v>4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P38:Q38"/>
    <mergeCell ref="R38:S38"/>
    <mergeCell ref="D38:E38"/>
    <mergeCell ref="F38:G38"/>
    <mergeCell ref="H38:I38"/>
    <mergeCell ref="J38:K38"/>
    <mergeCell ref="L38:M38"/>
    <mergeCell ref="N38:O3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L28:M28"/>
    <mergeCell ref="D14:E14"/>
    <mergeCell ref="F14:G14"/>
    <mergeCell ref="H14:I14"/>
    <mergeCell ref="J14:K14"/>
    <mergeCell ref="L14:M1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2026-07-09T06:47:39Z</dcterms:modified>
</cp:coreProperties>
</file>